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vanderwallebv-my.sharepoint.com/personal/olaf_vanderwalle_nl/Documents/Documenten/Extern/Het Informatiehuis/Website/Downloads/"/>
    </mc:Choice>
  </mc:AlternateContent>
  <xr:revisionPtr revIDLastSave="67" documentId="8_{9E47ED93-C044-4CC1-8EBE-642AEC38F25C}" xr6:coauthVersionLast="47" xr6:coauthVersionMax="47" xr10:uidLastSave="{6F8C31B2-2CB5-41B7-87C7-8BCC7EBB11F8}"/>
  <workbookProtection workbookAlgorithmName="SHA-512" workbookHashValue="waOrtF0MQPHkXwnK2QHKbgZDu6LS2/Nls6yGVpgCHg+JR2pYVoIsnVlFFwrhZX6p1T2z5mQHEL3Vat5lPwhaDg==" workbookSaltValue="RvswlJOO7a3J7gbH8w2OEA==" workbookSpinCount="100000" lockStructure="1"/>
  <bookViews>
    <workbookView xWindow="-110" yWindow="-110" windowWidth="25180" windowHeight="16140" tabRatio="956" xr2:uid="{CC5050FB-1809-4BB4-83CC-43FEFB19AE4E}"/>
  </bookViews>
  <sheets>
    <sheet name="Scores" sheetId="3" r:id="rId1"/>
    <sheet name="Overzicht per IHH principe" sheetId="26" r:id="rId2"/>
    <sheet name="Analyse" sheetId="23" state="hidden" r:id="rId3"/>
    <sheet name="Blad1" sheetId="24" state="hidden" r:id="rId4"/>
  </sheets>
  <definedNames>
    <definedName name="_xlnm._FilterDatabase" localSheetId="0" hidden="1">Scores!$A$1:$H$33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3" l="1"/>
  <c r="H6" i="3"/>
  <c r="B1" i="26"/>
  <c r="A153" i="26" s="1"/>
  <c r="H4" i="3"/>
  <c r="H5" i="3"/>
  <c r="H7" i="3"/>
  <c r="H8" i="3"/>
  <c r="H9" i="3"/>
  <c r="H10" i="3"/>
  <c r="H11" i="3"/>
  <c r="H12" i="3"/>
  <c r="H13" i="3"/>
  <c r="H14" i="3"/>
  <c r="H15" i="3"/>
  <c r="H16" i="3"/>
  <c r="H17" i="3"/>
  <c r="H18" i="3"/>
  <c r="H19" i="3"/>
  <c r="H20" i="3"/>
  <c r="H21" i="3"/>
  <c r="H22" i="3"/>
  <c r="H23" i="3"/>
  <c r="H24" i="3"/>
  <c r="H25" i="3"/>
  <c r="H26" i="3"/>
  <c r="H27" i="3"/>
  <c r="H28" i="3"/>
  <c r="H29" i="3"/>
  <c r="H30" i="3"/>
  <c r="H31" i="3"/>
  <c r="H32" i="3"/>
  <c r="H33" i="3"/>
  <c r="A1" i="26" l="1"/>
  <c r="B15" i="26"/>
  <c r="B35" i="26"/>
  <c r="B52" i="26"/>
  <c r="B66" i="26"/>
  <c r="B80" i="26"/>
  <c r="B95" i="26"/>
  <c r="B109" i="26"/>
  <c r="B124" i="26"/>
  <c r="B138" i="26"/>
  <c r="B153" i="26"/>
  <c r="A15" i="26"/>
  <c r="A35" i="26"/>
  <c r="A52" i="26"/>
  <c r="A66" i="26"/>
  <c r="A80" i="26"/>
  <c r="A95" i="26"/>
  <c r="A109" i="26"/>
  <c r="A124" i="26"/>
  <c r="A138" i="26"/>
  <c r="C41" i="24" l="1"/>
  <c r="C37" i="24"/>
  <c r="C36" i="24"/>
  <c r="C35" i="24"/>
  <c r="C31" i="24"/>
  <c r="C27" i="24"/>
  <c r="C14" i="24"/>
  <c r="C4" i="24"/>
  <c r="C5" i="24"/>
  <c r="C6" i="24"/>
  <c r="C3" i="24"/>
  <c r="C15" i="24"/>
  <c r="C16" i="24"/>
  <c r="C24" i="24"/>
  <c r="C25" i="24"/>
  <c r="C26" i="24"/>
  <c r="C17" i="24"/>
  <c r="C18" i="24"/>
  <c r="C42" i="24"/>
  <c r="C43" i="24"/>
  <c r="C44" i="24"/>
  <c r="C45" i="24"/>
  <c r="C46" i="24"/>
  <c r="C47" i="24"/>
  <c r="B22" i="26"/>
  <c r="B145" i="26"/>
  <c r="B144" i="26"/>
  <c r="B143" i="26"/>
  <c r="B157" i="26"/>
  <c r="C157" i="26" s="1"/>
  <c r="B142" i="26"/>
  <c r="B97" i="26"/>
  <c r="B129" i="26"/>
  <c r="B128" i="26"/>
  <c r="B127" i="26"/>
  <c r="B113" i="26"/>
  <c r="B112" i="26"/>
  <c r="B111" i="26"/>
  <c r="B39" i="26"/>
  <c r="G39" i="26" s="1"/>
  <c r="B38" i="26"/>
  <c r="G38" i="26" s="1"/>
  <c r="B36" i="26"/>
  <c r="B125" i="26"/>
  <c r="B110" i="26"/>
  <c r="B139" i="26"/>
  <c r="B82" i="26"/>
  <c r="B37" i="26"/>
  <c r="G37" i="26" s="1"/>
  <c r="G110" i="26" l="1"/>
  <c r="G139" i="26"/>
  <c r="G125" i="26"/>
  <c r="G36" i="26"/>
  <c r="D157" i="26"/>
  <c r="E157" i="26"/>
  <c r="B67" i="26"/>
  <c r="B155" i="26"/>
  <c r="F157" i="26"/>
  <c r="B68" i="26"/>
  <c r="G68" i="26" s="1"/>
  <c r="B156" i="26"/>
  <c r="B141" i="26"/>
  <c r="C141" i="26" s="1"/>
  <c r="B154" i="26"/>
  <c r="G157" i="26"/>
  <c r="C142" i="26"/>
  <c r="E142" i="26"/>
  <c r="D142" i="26"/>
  <c r="F142" i="26"/>
  <c r="G142" i="26"/>
  <c r="E139" i="26"/>
  <c r="D139" i="26"/>
  <c r="C144" i="26"/>
  <c r="E144" i="26"/>
  <c r="F144" i="26"/>
  <c r="G144" i="26"/>
  <c r="D144" i="26"/>
  <c r="C145" i="26"/>
  <c r="D145" i="26"/>
  <c r="E145" i="26"/>
  <c r="F145" i="26"/>
  <c r="G145" i="26"/>
  <c r="C139" i="26"/>
  <c r="B40" i="26"/>
  <c r="G40" i="26" s="1"/>
  <c r="B140" i="26"/>
  <c r="C143" i="26"/>
  <c r="D143" i="26"/>
  <c r="E143" i="26"/>
  <c r="F143" i="26"/>
  <c r="G143" i="26"/>
  <c r="F139" i="26"/>
  <c r="F125" i="26"/>
  <c r="C129" i="26"/>
  <c r="D129" i="26"/>
  <c r="E129" i="26"/>
  <c r="F129" i="26"/>
  <c r="G129" i="26"/>
  <c r="E125" i="26"/>
  <c r="E128" i="26"/>
  <c r="F128" i="26"/>
  <c r="G128" i="26"/>
  <c r="C128" i="26"/>
  <c r="D128" i="26"/>
  <c r="D125" i="26"/>
  <c r="B96" i="26"/>
  <c r="B126" i="26"/>
  <c r="B9" i="26" s="1"/>
  <c r="C127" i="26"/>
  <c r="D127" i="26"/>
  <c r="E127" i="26"/>
  <c r="F127" i="26"/>
  <c r="G127" i="26"/>
  <c r="C125" i="26"/>
  <c r="B98" i="26"/>
  <c r="C98" i="26" s="1"/>
  <c r="B114" i="26"/>
  <c r="B8" i="26" s="1"/>
  <c r="C111" i="26"/>
  <c r="D111" i="26"/>
  <c r="E111" i="26"/>
  <c r="F111" i="26"/>
  <c r="G111" i="26"/>
  <c r="F110" i="26"/>
  <c r="G112" i="26"/>
  <c r="C112" i="26"/>
  <c r="D112" i="26"/>
  <c r="E112" i="26"/>
  <c r="F112" i="26"/>
  <c r="E110" i="26"/>
  <c r="C113" i="26"/>
  <c r="D113" i="26"/>
  <c r="E113" i="26"/>
  <c r="F113" i="26"/>
  <c r="G113" i="26"/>
  <c r="D110" i="26"/>
  <c r="C110" i="26"/>
  <c r="B84" i="26"/>
  <c r="F84" i="26" s="1"/>
  <c r="B99" i="26"/>
  <c r="C97" i="26"/>
  <c r="E97" i="26"/>
  <c r="F97" i="26"/>
  <c r="G97" i="26"/>
  <c r="D97" i="26"/>
  <c r="B69" i="26"/>
  <c r="E69" i="26" s="1"/>
  <c r="B85" i="26"/>
  <c r="B54" i="26"/>
  <c r="G54" i="26" s="1"/>
  <c r="B83" i="26"/>
  <c r="B55" i="26"/>
  <c r="E55" i="26" s="1"/>
  <c r="B53" i="26"/>
  <c r="B81" i="26"/>
  <c r="C82" i="26"/>
  <c r="E82" i="26"/>
  <c r="F82" i="26"/>
  <c r="G82" i="26"/>
  <c r="D82" i="26"/>
  <c r="B41" i="26"/>
  <c r="G41" i="26" s="1"/>
  <c r="F37" i="26"/>
  <c r="E39" i="26"/>
  <c r="E37" i="26"/>
  <c r="D37" i="26"/>
  <c r="E38" i="26"/>
  <c r="E36" i="26"/>
  <c r="D39" i="26"/>
  <c r="C39" i="26"/>
  <c r="F38" i="26"/>
  <c r="C37" i="26"/>
  <c r="F36" i="26"/>
  <c r="D38" i="26"/>
  <c r="D36" i="26"/>
  <c r="C38" i="26"/>
  <c r="C36" i="26"/>
  <c r="F39" i="26"/>
  <c r="B17" i="26"/>
  <c r="B18" i="26"/>
  <c r="B16" i="26"/>
  <c r="B19" i="26"/>
  <c r="B20" i="26"/>
  <c r="B21" i="26"/>
  <c r="C68" i="26" l="1"/>
  <c r="B11" i="26"/>
  <c r="F68" i="26"/>
  <c r="G141" i="26"/>
  <c r="D68" i="26"/>
  <c r="B2" i="26"/>
  <c r="D2" i="26" s="1"/>
  <c r="F9" i="26"/>
  <c r="E9" i="26"/>
  <c r="D9" i="26"/>
  <c r="G9" i="26"/>
  <c r="C9" i="26"/>
  <c r="E8" i="26"/>
  <c r="D8" i="26"/>
  <c r="G8" i="26"/>
  <c r="F8" i="26"/>
  <c r="C8" i="26"/>
  <c r="D67" i="26"/>
  <c r="B5" i="26"/>
  <c r="B6" i="26"/>
  <c r="G53" i="26"/>
  <c r="B4" i="26"/>
  <c r="C67" i="26"/>
  <c r="B10" i="26"/>
  <c r="G96" i="26"/>
  <c r="B7" i="26"/>
  <c r="B3" i="26"/>
  <c r="E67" i="26"/>
  <c r="E68" i="26"/>
  <c r="G154" i="26"/>
  <c r="C154" i="26"/>
  <c r="D154" i="26"/>
  <c r="E154" i="26"/>
  <c r="F154" i="26"/>
  <c r="F141" i="26"/>
  <c r="C156" i="26"/>
  <c r="D156" i="26"/>
  <c r="E156" i="26"/>
  <c r="F156" i="26"/>
  <c r="G156" i="26"/>
  <c r="E141" i="26"/>
  <c r="D141" i="26"/>
  <c r="C155" i="26"/>
  <c r="G155" i="26"/>
  <c r="F155" i="26"/>
  <c r="E155" i="26"/>
  <c r="D155" i="26"/>
  <c r="G67" i="26"/>
  <c r="F67" i="26"/>
  <c r="F96" i="26"/>
  <c r="E40" i="26"/>
  <c r="C40" i="26"/>
  <c r="F40" i="26"/>
  <c r="D40" i="26"/>
  <c r="E96" i="26"/>
  <c r="C140" i="26"/>
  <c r="F140" i="26"/>
  <c r="G140" i="26"/>
  <c r="D140" i="26"/>
  <c r="E140" i="26"/>
  <c r="D96" i="26"/>
  <c r="C96" i="26"/>
  <c r="G98" i="26"/>
  <c r="F98" i="26"/>
  <c r="E98" i="26"/>
  <c r="D98" i="26"/>
  <c r="E126" i="26"/>
  <c r="F126" i="26"/>
  <c r="G126" i="26"/>
  <c r="C126" i="26"/>
  <c r="D126" i="26"/>
  <c r="C114" i="26"/>
  <c r="D114" i="26"/>
  <c r="E114" i="26"/>
  <c r="F114" i="26"/>
  <c r="G114" i="26"/>
  <c r="D54" i="26"/>
  <c r="F54" i="26"/>
  <c r="E54" i="26"/>
  <c r="D99" i="26"/>
  <c r="E99" i="26"/>
  <c r="F99" i="26"/>
  <c r="G99" i="26"/>
  <c r="C99" i="26"/>
  <c r="D53" i="26"/>
  <c r="G84" i="26"/>
  <c r="D55" i="26"/>
  <c r="E84" i="26"/>
  <c r="C54" i="26"/>
  <c r="D84" i="26"/>
  <c r="C55" i="26"/>
  <c r="C84" i="26"/>
  <c r="F53" i="26"/>
  <c r="F55" i="26"/>
  <c r="F41" i="26"/>
  <c r="E41" i="26"/>
  <c r="F69" i="26"/>
  <c r="G69" i="26"/>
  <c r="G81" i="26"/>
  <c r="E81" i="26"/>
  <c r="C81" i="26"/>
  <c r="D81" i="26"/>
  <c r="F81" i="26"/>
  <c r="D41" i="26"/>
  <c r="C41" i="26"/>
  <c r="C69" i="26"/>
  <c r="G55" i="26"/>
  <c r="E53" i="26"/>
  <c r="C83" i="26"/>
  <c r="E83" i="26"/>
  <c r="G83" i="26"/>
  <c r="F83" i="26"/>
  <c r="D83" i="26"/>
  <c r="D69" i="26"/>
  <c r="C53" i="26"/>
  <c r="C85" i="26"/>
  <c r="F85" i="26"/>
  <c r="E85" i="26"/>
  <c r="D85" i="26"/>
  <c r="G85" i="26"/>
  <c r="F20" i="26"/>
  <c r="E20" i="26"/>
  <c r="D20" i="26"/>
  <c r="C20" i="26"/>
  <c r="G20" i="26"/>
  <c r="G19" i="26"/>
  <c r="F19" i="26"/>
  <c r="C19" i="26"/>
  <c r="E19" i="26"/>
  <c r="D19" i="26"/>
  <c r="G16" i="26"/>
  <c r="E16" i="26"/>
  <c r="D16" i="26"/>
  <c r="C16" i="26"/>
  <c r="F16" i="26"/>
  <c r="D18" i="26"/>
  <c r="E18" i="26"/>
  <c r="F18" i="26"/>
  <c r="G18" i="26"/>
  <c r="C18" i="26"/>
  <c r="F17" i="26"/>
  <c r="C17" i="26"/>
  <c r="D17" i="26"/>
  <c r="G17" i="26"/>
  <c r="E17" i="26"/>
  <c r="D21" i="26"/>
  <c r="C21" i="26"/>
  <c r="G21" i="26"/>
  <c r="F21" i="26"/>
  <c r="E21" i="26"/>
  <c r="G22" i="26"/>
  <c r="F22" i="26"/>
  <c r="D22" i="26"/>
  <c r="E22" i="26"/>
  <c r="C22" i="26"/>
  <c r="F2" i="26" l="1"/>
  <c r="E2" i="26"/>
  <c r="C2" i="26"/>
  <c r="G2" i="26"/>
  <c r="G6" i="26"/>
  <c r="F6" i="26"/>
  <c r="C6" i="26"/>
  <c r="E6" i="26"/>
  <c r="D6" i="26"/>
  <c r="F5" i="26"/>
  <c r="E5" i="26"/>
  <c r="G5" i="26"/>
  <c r="D5" i="26"/>
  <c r="C5" i="26"/>
  <c r="F7" i="26"/>
  <c r="E7" i="26"/>
  <c r="D7" i="26"/>
  <c r="G7" i="26"/>
  <c r="C7" i="26"/>
  <c r="G4" i="26"/>
  <c r="F4" i="26"/>
  <c r="D4" i="26"/>
  <c r="C4" i="26"/>
  <c r="E4" i="26"/>
  <c r="G10" i="26"/>
  <c r="F10" i="26"/>
  <c r="E10" i="26"/>
  <c r="D10" i="26"/>
  <c r="C10" i="26"/>
  <c r="G11" i="26"/>
  <c r="F11" i="26"/>
  <c r="E11" i="26"/>
  <c r="D11" i="26"/>
  <c r="C11" i="26"/>
  <c r="F3" i="26"/>
  <c r="E3" i="26"/>
  <c r="G3" i="26"/>
  <c r="D3" i="26"/>
  <c r="C3" i="26"/>
</calcChain>
</file>

<file path=xl/sharedStrings.xml><?xml version="1.0" encoding="utf-8"?>
<sst xmlns="http://schemas.openxmlformats.org/spreadsheetml/2006/main" count="423" uniqueCount="269">
  <si>
    <t>De informatie in onze organisatie is over het algemeen goed toegankelijk (benaderbaar/waarneembaar en binnen redelijke termijn vindbaar), doordat processen en procedures goed worden uitgevoerd en trainingen worden gevolgd.</t>
  </si>
  <si>
    <t>De informatie is over het algemeen goed toegankelijk, doordat daarvoor processen en procedures zijn ingericht en trainingen worden gevolgd.</t>
  </si>
  <si>
    <t>We passen het kwaliteitsraamwerk IV niet toe.</t>
  </si>
  <si>
    <t>Processen, procedures en beleid rond toepassing van het kwaliteitsraamwerk IV zijn gedefinieerd en worden structureel uitgevoerd. Er zijn procedures ingericht om te evalueren.</t>
  </si>
  <si>
    <t>De toepassing van het kwaliteitsraamwerk IV is gekoppeld aan de visie en strategie van de organisatie. Processen en procedures zijn geïntegreerd in de organisatiestructuur. Er wordt actief data verzameld om het functioneren te evalueren en te verbeteren. Er wordt proactief gewerkt aan het continu verbeteren van processen en procedures rond de toepassing van het kwaliteitsraamwerk IV functies binnen de organisatie. Goede praktijkvoorbeelden en innovaties worden structureel in kaart gebracht.</t>
  </si>
  <si>
    <t>Het is onbekend of we voldoende deskundig IHH personeel in de organisatie hebben. We meten of onderzoeken dit niet. Hier is geen personeelsbeleid voor.</t>
  </si>
  <si>
    <t>We hebben voldoende deskundig IHH personeel in de organisatie. Daar sturen we pro-actief op. We meten, onderzoeken en onderbouwen dit jaarlijks en maken forecasts. We hebben hier personeelsbeleid voor, dat we actief evalueren.</t>
  </si>
  <si>
    <t>Nee: Dit doen we ad-hoc of eenmalig. Bijvoorbeeld bij binnenkomst.</t>
  </si>
  <si>
    <t>Nee, daar zijn we niet expliciet mee bezig.</t>
  </si>
  <si>
    <t>Ja, Voor de omgang met informatie binnen de organisatie zijn heldere gedragsrichtlijnen opgesteld die zijn gecommuniceerd, geaccepteerd en actief worden nageleefd.</t>
  </si>
  <si>
    <t>Er wordt compliant aan de vereiste kaders gewerkt. Processen, procedures en beleid zijn gedefinieerd en uitgevoerd. Verantwoordelijkheden zijn benoemd. Benodigde vaardigheden zijn gedefinieerd en trainingen vinden plaats op eigen initiatief. Er zijn procedures ingericht om te evalueren.</t>
  </si>
  <si>
    <t>Processen, procedures en beleid zijn aanwezig, maar deze worden nog niet overal consistent toegepast.</t>
  </si>
  <si>
    <t>Er is compliancy by design.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</si>
  <si>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t>Er zijn geen goede processen en instrumenten beschikbaar om informatie gestructureerd en efficiënt te doorzoeken. Dit doen we ad-hoc.</t>
  </si>
  <si>
    <t>Het zoekproces is (inmiddels) redelijk efficiënt ingericht, inclusief de ondersteunende zoekinstrumenten. Alleen bij bepaalde specifieke zoekvragen is het soms nog lastig de informatie snel te vinden.</t>
  </si>
  <si>
    <t>We archiveren de websites en de veranderingen daarop en stellen deze op een centrale plek beschikbaar. Er kan binnen de gearchiveerde website op een specifieke datum worden gezocht, naar de beschikbare informatie die op dat moment op de website stond.</t>
  </si>
  <si>
    <t>Nee, dit is nog niet het geval. We archiveren veelal ad-hoc. Bijvoorbeeld eenmalig, bij vertrek van een bewindspersoon.</t>
  </si>
  <si>
    <t>Systemen en koppelingen zijn compliant aan de vereiste kaders (o.a. digitale duurzaamheid) ingericht. Processen, procedures en beleid zijn gedefinieerd en uitgevoerd. Openbaarmaking is een semi-geautomatiseerd proces. Verantwoordelijkheden zijn benoemd. Benodigde vaardigheden zijn gedefinieerd en trainingen vinden plaats op eigen initiatief. Er zijn procedures ingericht om te evalueren</t>
  </si>
  <si>
    <t>Systemen en koppelingen zijn compliant by design. Openbaarmaking is gedeeltelijk een geautomatiseerd proces, documenten uit standaard processen worden automatisch gepubliceerd. Werkzaamheden zijn gekoppeld aan de visie en strategie van de organisatie. Processen en procedures zijn geïntegreerd in de organisatiestructuur. Er wordt proactief gewerkt aan het continu verbeteren van processen en procedures en er zijn procedures ingericht om actief in de gaten te houden wanneer systemen moeten worden veranderd. Trainingen worden structureel ingezet en kennisdeling wordt gestimuleerd. Er wordt actief data verzameld om het functioneren te evalueren en te verbeteren.</t>
  </si>
  <si>
    <t>Het management van de organisatie heeft in beeld waar de risico’s en de knelpunten in informatiehuishouding zitten, weet wat er fout kan gaan en dat risicobeeld wordt ook regelmatig herijkt.</t>
  </si>
  <si>
    <t>Het management van de organisatie weet wat eventuele zwakke punten in onze informatiehuishouding zijn.</t>
  </si>
  <si>
    <t>Verbeterpunten zijn ingepland en de voortgang wordt regelmatig getoetst.</t>
  </si>
  <si>
    <t>De verantwoordelijkheid maakt onderdeel uit van functioneringscyclus, de manager wordt er op beoordeeld.</t>
  </si>
  <si>
    <t>Daar zijn we mee bezig, maar het is niet altijd eenvoudig om een passende aanpak te bepalen.</t>
  </si>
  <si>
    <t>Periodiek wordt de risicoanalyse geactualiseerd en vindt een evaluatie van de genomen maatregelen plaats.</t>
  </si>
  <si>
    <t>Nee, dat inzicht ontbreekt nog.</t>
  </si>
  <si>
    <t>Aan dat inzicht wordt gewerkt (bijv. met behulp van de Baseline (Digitale) informatiehuishouding, of het actieplan).</t>
  </si>
  <si>
    <t>Het management weet precies waar we staan en wat de prioriteiten voor verbetering zijn.</t>
  </si>
  <si>
    <t>De inbedding van de informatiehuishouding in de P&amp;C cyclus is gerealiseerd. Processen, procedures en beleid zijn gedefinieerd en uitgevoerd. Verantwoordelijkheden zijn benoemd. Er zijn procedures ingericht om te evalueren.</t>
  </si>
  <si>
    <t>Hoofddoel</t>
  </si>
  <si>
    <t>Er is geen goed beeld of informatie die omgaat in werkprocessen en applicaties volledig is beheerd. De kans is aanwezig dat er gaten in de beheerde informatie zitten omdat er geen eenduidige procedures en processen zijn ingericht.</t>
  </si>
  <si>
    <t>Er zijn wel processen en procedures ingericht om te bevorderen dat informatie wordt beheerd, maar uit casuïstiek blijkt dat nog niet altijd alles goed wordt beheerd, mede omdat de procedures niet altijd bekend zijn, begrepen worden en gevolgd worden.</t>
  </si>
  <si>
    <t>De informatie wordt over het algemeen goed beheerd, doordat processen en procedures goed worden uitgevoerd en trainingen worden gevolgd. Dit geldt in het bijzonder voor informatie die beheerd wordt in zaak- en DMS systemen of werkapplicaties met RMA functionaliteit. Voor de informatie die omgaat in de nieuwe media (zoals e-mail, berichtendiensten, websites en sociale media) is er nog wel een ontwikkeltraject.</t>
  </si>
  <si>
    <t>Alle relevante informatie wordt conform geldend organisatorisch beleid vastgelegd (ook de nieuwe media) en beheerd. Dit blijkt uit periodieke monitoring.</t>
  </si>
  <si>
    <t>Er is geen goed beeld of de beheerde informatie interpreteerbaar en betrouwbaar is. Hiervoor zijn geen eenduidige procedures en processen ingericht.</t>
  </si>
  <si>
    <t>Wij hebben procedures en processen voor informatiebeheer beschreven om de interpreteerbaarheid en betrouwbaarheid van de informatie te waarborgen. De werking daarvan wordt echter niet periodiek getoetst aan de praktijk en er is geen werkende PDCA-cyclus.</t>
  </si>
  <si>
    <t>In ieder geval een groot deel van de beheerde informatie is interpreteerbaar en betrouwbaar. Procedures en processen worden periodiek getoetst op werking. De resultaten worden gerapporteerd aan de directie.</t>
  </si>
  <si>
    <t>Beheerde informatie is interpreteerbaar en betrouwbaar. Procedures en processen worden periodiek getoetst op werking. De resultaten worden gerapporteerd aan de directie.</t>
  </si>
  <si>
    <t>Er is geen goed beeld of de informatie ten tijde van crisis betrouwbaar is, dit hebben we nog niet getoetst.</t>
  </si>
  <si>
    <t>Dit hebben we getoetst. Er komt veel informatie boven, maar de beoordeling op juistheid, volledigheid van de aangetroffen informatie en betrouwbaarheid en interpreteerbaarheid is lastig.</t>
  </si>
  <si>
    <t xml:space="preserve">Ja, we hebben onze informatie redelijk tot goed op orde. Onze organisatie heeft beleid en procedures en processen hiervoor die goed worden uitgevoerd en trainingen worden gevolgd. </t>
  </si>
  <si>
    <t xml:space="preserve">De informatie in onze organisatie blijft goed en duurzaam toegankelijk. Simulaties en ervaringen uit het verleden hebben aangetoond dat we dit kunnen. We blijven dit in de toekomst ook regelmatig toetsen. </t>
  </si>
  <si>
    <t>Informatie is in de praktijk lastig vindbaar en moeilijk benaderbaar c.q. leesbaar met gangbare (kantoor)applicaties. Het kost veel tijd en ad hoc zoekwerk omdat we er geen duidelijke processen voor hebben ingericht.</t>
  </si>
  <si>
    <t xml:space="preserve">Het lukt het meestal binnen redelijke termijn wel om de informatie te vinden, maar het is wel een zoektocht. We hebben wel processen en procedures maar deze worden niet overal consistent toegepast. </t>
  </si>
  <si>
    <t xml:space="preserve">De informatie in onze organisatie is goed en duurzaam toegankelijk (snel vindbaar, goed benaderbaar) doordat processen en procedures goed worden uitgevoerd en trainingen worden gevolgd en we daarbij proactief werken aan het continu verbeteren van processen en procedures en systemen (waarvoor we actief data verzamelen). </t>
  </si>
  <si>
    <t>De informatie van onze organisatie kunnen we duurzaam toegankelijk maken ten behoeve van informatieverstrekking aan het parlement, burgers en journalisten.</t>
  </si>
  <si>
    <t>Informatie is in de praktijk vaak moeilijk vindbaar, beschikbaar, leesbaar, interpreteerbaar en betrouwbaar en daardoor slecht toegankelijk.</t>
  </si>
  <si>
    <t>Na een tijdje lukt het meestal wel om de informatietoegankelijk te maken, maar er zijn extra werkzaamheden voor nodig, bijvoorbeeld bij kamervragen of Woo-verzoeken.</t>
  </si>
  <si>
    <t>Onze organisatie stelt actief zoveel mogelijk informatie beschikbaar voor belanghebbenden, tenzij er zwaarwegende redenen zijn dat niet te doen (zoals privacy of de 'staatsveiligheid').</t>
  </si>
  <si>
    <t xml:space="preserve">Het Kwaliteitsraamwerk IV (KWIV), dat aangeeft welke eisen en competenties noodzakelijk zijn per relevant informatieprofessional-profiel, maakt onderdeel uit van het (strategisch) personeelsbeleid –en planning van de organisatie. </t>
  </si>
  <si>
    <t xml:space="preserve">Processen, procedures en beleid rond toepassing van het kwaliteitsraamwerk IV zijn aanwezig, maar deze worden nog niet overal consistent toegepast en vernieuwd. </t>
  </si>
  <si>
    <t>Het is bekend dat we op bepaalde posities (strategisch, tactisch, operationeel)  onvoldoende deskundig IHH personeel in de organisatie hebben. We hebben dit gemeten, onderzocht en onderbouwd. We ontwikkelen hier personeelsbeleid voor, maar hebben nog wel een slag te maken in het aantrekken van IHH personeel.</t>
  </si>
  <si>
    <t>We hebben de belangrijkste lacunes opgevuld. We sturen actief op voldoende deskundig IHH personeel in de organisatie. We meten, onderzoeken en onderbouwen dit met regelmaat</t>
  </si>
  <si>
    <t xml:space="preserve">Onze organisatie hanteert gedragsrichtlijnen voor het omgaan met informatie, medewerkers worden regelmatig (bij)geschoold over deze richtlijnen en het navolgen is onderdeel van de HRM-cyclus.  </t>
  </si>
  <si>
    <t xml:space="preserve">We maken en houden overheidsinformatie duurzaam toegankelijk door daarvoor efficiënte processen en procedures in te richten. (operationalisatie van norm 12 toetsingskader IOE.) </t>
  </si>
  <si>
    <t>De websites van mijn organisatie zijn duurzaam toegankelijk.</t>
  </si>
  <si>
    <t>De e-mailberichten van mijn organisatie zijn duurzaam toegankelijk.</t>
  </si>
  <si>
    <t>De publieke berichten van officiële social media accounts van mijn organisatie zijn duurzaam toegankelijk 
(via implementatie archivering social media accounts).</t>
  </si>
  <si>
    <t>We managen de vernietiging van digitale overheidsinformatie. Informatie die volgens de bewaartermijnen van de geldende selectielijst vernietigd moet worden, wordt aantoonbaar tijdig vernietigd (norm 8 toetsingskader IOE).</t>
  </si>
  <si>
    <t>De werkprocessen en aanpalende ICT-voorzieningen ondersteunen de organisatie en medewerkers. Dit om informatie vast te leggen, terug te kunnen vinden en openbaar te maken. Systemen en koppelingen zijn hiervoor compliant aan de vereiste kaders ingericht.</t>
  </si>
  <si>
    <t xml:space="preserve">Ons ICT-landschap voldoet aan de kwaliteitseisen en is interoperabel. 
We hebben concrete eisen waaraan alle informatiesystemen moeten voldoen om de daarin beheerde informatie duurzaam toegankelijk te maken en houden. </t>
  </si>
  <si>
    <t xml:space="preserve">Onze DMS- en RMA-systemen zijn ingericht volgens de geldende (Rijks)standaarden (die maximaal gericht zijn op uniformiteit en standaardisatie). We sluiten zoveel mogelijk aan bij gezamenlijke inkoop en beheer van deze systemen. </t>
  </si>
  <si>
    <t>De ambtelijke en politiek leiding van onze organisatie dragen het belang van de informatiehuishouding actief en structureel uit. 
Zij geven zelf aantoonbaar het goede voorbeeld.</t>
  </si>
  <si>
    <t>De organisatie heeft met belangrijke (keten)partners met wie duurzaam in gezamenlijkheid een publieke taak wordt vervuld, afspraken gemaakt over de verdeling van verantwoordelijkheden voor het beheer van de informatie binnen dit (duurzame) samenwerkingsverband.</t>
  </si>
  <si>
    <t xml:space="preserve">Nee: Dit doen we ad-hoc of eenmalig. Bijvoorbeeld bij binnenkomst. </t>
  </si>
  <si>
    <t xml:space="preserve">Deels: Trainingen, processen en procedures zijn aanwezig, maar deze worden vooral ad hoc of nog niet overal consistent toegepast. </t>
  </si>
  <si>
    <t>Grotendeels: Verantwoordelijkheden zijn benoemd en benodigde vaardigheden zijn gedefinieerd, maar de trainingen zijn nog niet structureel gekoppeld aan wijzigingen (in vakgebied, systemen, etc). Wel zijn er procedures ingericht om periodiek te evalueren of in algemene zin het opleidingsniveau toereikend is.</t>
  </si>
  <si>
    <t xml:space="preserve">Ja, volledig. Trainingen worden structureel ingezet en kennisdeling wordt gestimuleerd. Er wordt actief data verzameld om het functioneren te evalueren en te verbeteren. Er wordt proactief gewerkt aan het continu verbeteren van trainingen, processen en procedures. De gedocumenteerde processen zijn gestandaardiseerd en geïntegreerd voor optimalisatie in de toekomst. </t>
  </si>
  <si>
    <t xml:space="preserve"> Er zijn gedragsrichtlijnen aanwezig en er zijn functionarissen die daar aandacht aan besteden en af en toe over rapporteren.  </t>
  </si>
  <si>
    <t>Er wordt structureel aandacht aan besteed wanneer het direct samenhangt met de kwaliteit van onze taakuitvoering. Op andere onderdelen is er minder gestructureerd aandacht voor.</t>
  </si>
  <si>
    <t xml:space="preserve">Incidenteel worden aspecten van dergelijke nieuwe samenwerkingsvormen onder de aandacht gebracht.  </t>
  </si>
  <si>
    <t xml:space="preserve">Onze directie experimenteert hier actief mee (social media/flexwerken/thuiswerken), er is een opleidingsaanbod beschikbaar en er wordt gecommuniceerd over de informatiecultuur die daarmee samenhangt. </t>
  </si>
  <si>
    <t xml:space="preserve">Ja, dit is volledig ingevoerd, op een manier die de organisatiedoelstellingen ondersteund. </t>
  </si>
  <si>
    <t>Daar zijn we mee bezig, met het in kaart brengen van de informatie en het daarbij passende beheerbeleid; we hebben wel een informatiebeheerplan maar dit dekt nog onvoldoende de verschillende werkprocessen en IT-applicaties waarin informatie omgaat.</t>
  </si>
  <si>
    <t>We weten welke informatie zich waar bevindt en hebben hiervoor een (dekkend) informatiebeheerplan. Processen, procedures en beleid zijn aanwezig en worden structureel toegepast. We hebben alle digitale informatie in kaart gebracht, geselecteerd en gewaardeerd.</t>
  </si>
  <si>
    <t xml:space="preserve">Er zijn processen en hulpmiddelen om informatie te doorzoeken aanwezig, maar de toepassing in de praktijk is soms tijdrovend en niet altijd effectief. Verbeteringen zijn gewenst om het zoekproces efficiënter te maken. </t>
  </si>
  <si>
    <t>Het zoekproces en zoekinstrumentarium werken in de praktijk effectief en efficiënt. Processen en procedures zijn geïntegreerd in de organisatiestructuur. Trainingen worden structureel ingezet en kennisdeling wordt gestimuleerd.</t>
  </si>
  <si>
    <t>Nee, dit is nog niet het geval. We archiveren veelal ad-hoc. Bijvoorbeeld eenmalig, bij afvoer van een website. De gearchiveerde websites worden ook nog niet altijd openbaar beschikbaar gesteld.</t>
  </si>
  <si>
    <t xml:space="preserve">We archiveren de websites met een vaste frequentie en stellen deze versies op een centrale plek beschikbaar. Niet alle oude informatie op de website is hiermee gearchiveerd en opvraagbaar. </t>
  </si>
  <si>
    <t>Ja, de websites van mijn organisatie zijn volledig duurzaam toegankelijk. Ook oudere versies van de websites en de informatie daarop zijn raadpleegbaar. Er wordt actief en periodiek data verzameld om de duurzame toegankelijkheid te evalueren en te verbeteren.</t>
  </si>
  <si>
    <t xml:space="preserve">Nee, dit is nog niet het geval. We archiveren chatberichten veelal ad-hoc. Bijvoorbeeld eenmalig bij vertrek van een bewindspersoon, bij Woo-verzoeken of hot spots. </t>
  </si>
  <si>
    <t xml:space="preserve">Systemen, processen, procedures en beleid zijn aanwezig, maar deze worden nog niet overal consistent toegepast en vernieuwd. Niet alle chatberichten die volgens de RDDI handreiking relevant cq. van belang zijn voor het reconstrueren van bestuurlijke besluitvorming worden gearchiveerd c.q. zijn duurzaam toegankelijk.  </t>
  </si>
  <si>
    <t xml:space="preserve">Ja, Systemen, processen, procedures en beleid zijn aanwezig en worden overal consistent toegepast en vernieuwd. Relevante chatberichten worden gearchiveerd c.q. duurzaam toegankelijk.  </t>
  </si>
  <si>
    <t>Ja, de relevante chatberichten van mijn organisatie zijn duurzaam toegankelijk. Processen, procedures en beleid zijn gedefinieerd en worden structureel uitgevoerd. Er wordt actief en periodiek data verzameld om de duurzame toegankelijkheid te evalueren en te verbeteren.</t>
  </si>
  <si>
    <t xml:space="preserve">Systemen, processen, procedures en beleid zijn aanwezig, maar deze worden nog niet overal consistent toegepast en vernieuwd. Niet alle relevante e-mails worden gearchiveerd c.q. zijn duurzaam toegankelijk. </t>
  </si>
  <si>
    <t xml:space="preserve">Systemen, processen, procedures en beleid zijn aanwezig en worden overal consistent toegepast. Relevante e-mails worden gearchiveerd c.q. duurzaam toegankelijk gemaakt en gehouden. </t>
  </si>
  <si>
    <t>Ja, de relevante e-mails van mijn organisatie zijn duurzaam toegankelijk. Processen, procedures en beleid zijn gedefinieerd en worden structureel uitgevoerd. Er wordt actief en periodiek data verzameld om de duurzame toegankelijkheid te evalueren en te verbeteren.</t>
  </si>
  <si>
    <t xml:space="preserve">Systemen, processen, procedures en beleid zijn aanwezig, maar deze worden nog niet overal consistent toegepast en vernieuwd. Niet alle relevante social media accounts inclusief berichten worden gearchiveerd c.q. zijn duurzaam toegankelijk. </t>
  </si>
  <si>
    <t xml:space="preserve">Systemen, processen, procedures en beleid zijn aanwezig en worden overal consistent toegepast. relevante social media accounts inclusief berichten worden gearchiveerd, c.q. duurzaam toegankelijk gemaakt en gehouden.  </t>
  </si>
  <si>
    <t>Ja, de relevante social media accounts inclusief berichten van mijn organisatie zijn duurzaam toegankelijk. Processen, procedures en beleid zijn gedefinieerd en worden structureel uitgevoerd. Er wordt actief en periodiek data verzameld om de duurzame toegankelijkheid te evalueren en te verbeteren.</t>
  </si>
  <si>
    <t>Deels. Processen, procedures en beleid zijn aanwezig, maar deze worden nog niet gestandaardiseerd toegepast en vernieuwd. Een deel van de te vernietigen informatie wordt daadwerkelijk op tijd vernietigd, maar dit wordt nog niet consequent, periodiek uitgevoerd.</t>
  </si>
  <si>
    <t>Grotendeels. Systemen, processen, procedures en beleid zijn aanwezig en worden consistent toegepast. De meeste te vernietigen digitale informatie gaat periodiek het vernietigingsproces in en wordt tijdig vernietigd. Er zijn nog enkele verbetermogelijkheden.</t>
  </si>
  <si>
    <t>Ja. Systemen, processen, procedures en beleid zijn aanwezig en worden overal consistent toegepast en vernieuwd. Alle te vernietigen digitale informatie gaat periodiek het vernietigings-proces in en er wordt tijdig vernietigd wat vernietigd moet worden. Er wordt actief data verzameld om het functioneren van het proces te verbeteren.</t>
  </si>
  <si>
    <t>Nee, dit is nog niet het geval (als de overbrengingstermijn al is bereikt) of nog niet van toepassing (als de overbrengingstermijn nog niet is bereikt).</t>
  </si>
  <si>
    <t>Deels. Ondersteunende systemen, processen, procedures en beleid zijn aanwezig, maar deze worden nog niet consistent toegepast. Een deel van de te overbrengen informatie wordt ook daadwerkelijk overgebracht, maar dit wordt nog niet consequent, periodiek uitgevoerd.</t>
  </si>
  <si>
    <t xml:space="preserve">Grotendeels. Systemen, processen, procedures en beleid zijn aanwezig en worden overal consistent toegepast. De meeste te overbrengen informatie gaat periodiek het overbrengingsproces in en er wordt tijdig overgebracht.  Er zijn nog enkele verbeter-mogelijkheden. </t>
  </si>
  <si>
    <t>Ja. Systemen, processen, procedures en beleid zijn aanwezig en worden overal consistent toegepast en vernieuwd. Alle te overbrengen informatie gaat periodiek het overbrengingsproces in en er wordt tijdig overgebracht. Er wordt actief data verzameld om het functioneren van het proces te verbeteren.</t>
  </si>
  <si>
    <t xml:space="preserve">Dit doen we beperkt, handmatig en ad-hoc. </t>
  </si>
  <si>
    <t xml:space="preserve">Systemen, koppelingen, processen, procedures en beleid zijn aanwezig, maar deze worden nog niet overal consistent toegepast en vernieuwd. Digitale duurzaamheid is deels gerealiseerd (nb. veelal is opslag al wel geregeld, maar het zoeken en beschikbaar stellen niet.)  </t>
  </si>
  <si>
    <t>Nee, ons landschap heeft alle kenmerken van (gefragmenteerd) eilandautomatisering.</t>
  </si>
  <si>
    <t>Kwaliteitseisen en interoperabiliteit zijn beschreven maar niet afdwingbaar binnen het volledige landschap.</t>
  </si>
  <si>
    <t xml:space="preserve">We hebben een centraal vastgesteld informatie- en automatiseringsbeleid waarin eisen worden gesteld aan de kwaliteit en interoperabiliteit van nieuwe IT-systemen. Op basis van een risicoanalyse wordt de prioriteit bepaald in de aanpak van systemen. </t>
  </si>
  <si>
    <t>Ja, ons landschap voldoet aan alle kwaliteitseisen en is interoperabel. Dit wordt ook periodiek geaudit en gerapporteerd aan de top van de organisatie.</t>
  </si>
  <si>
    <t xml:space="preserve">Nee, wij hebben als organisatie een grote diversiteit aan DMSen en RMAs die decentraal beheerd worden. </t>
  </si>
  <si>
    <t xml:space="preserve">We hebben als organisatie vastgesteld beleid om tot rationalisatie van ons DMS en RMA landschap te komen. </t>
  </si>
  <si>
    <t>Wanneer een DMS of RMA vervangen wordt, dan worden alle geldende (Rijks)standaarden inclusief eisen aan uniformiteit en standaardisatie bij de vervanging ingevuld.</t>
  </si>
  <si>
    <t xml:space="preserve">Ja, wij hebben een uniform (d.w.z. zo min mogelijk verschillende systemen) en gestandaardiseerd DMS en RMA landschap en werken daarbij zoveel mogelijk actief samen met andere rijksoverheidspartijen om deze uniformiteit te bestendigen en samen verder te ontwikkelen. </t>
  </si>
  <si>
    <t xml:space="preserve">Nee, bij de ontwikkeling van nieuwe werkprocessen en informatiesystemen wordt geen rekening gehouden met het principe en afwegingskader Archiving by design.  </t>
  </si>
  <si>
    <t>Het principe en afwegingskader Archiving by design wordt in het proces van systeemontwikkeling meegenomen als een van de nice-to-have’s.</t>
  </si>
  <si>
    <t>Het principe en afwegingskader Archiving by design is leidend bij systeemontwikkeling, maar niet afdwingbaar: comply or explain.</t>
  </si>
  <si>
    <t xml:space="preserve">Ja, het principe en afwegingskader van Archiving by design is een leidend principe en wordt standaard meegenomen bij systeemontwikkeling. </t>
  </si>
  <si>
    <t xml:space="preserve">In voorkomende gevallen - vooral na incidenten - wordt daar aandacht aan gegeven.  </t>
  </si>
  <si>
    <t>Min of meer, vooral de CIO, directeur Bedrijfsvoering of andere manager verantwoordelijk voor informatiebeheer draagt daar actief aan bij.</t>
  </si>
  <si>
    <t>Ja, de algehele ambtelijke en/of politieke leiding dragen daar actief aan bij en vervullen een voorbeeldfunctie.</t>
  </si>
  <si>
    <t xml:space="preserve">Nee, daarover is niets vastgesteld/afgesproken. </t>
  </si>
  <si>
    <t xml:space="preserve">Dat verschilt per afdeling/persoon. </t>
  </si>
  <si>
    <t>We hebben die verantwoordelijkheid centraal vastgelegd en zijn bezig die tussen de oren te krijgen.</t>
  </si>
  <si>
    <t>Wanneer er sprake is van een wettelijke verplichting (bijv. AVG), zijn de afspraken over verantwoordelijkheid voor het beheer van informatie binnen de keten gemaakt. In andere gevallen nog niet altijd.</t>
  </si>
  <si>
    <t xml:space="preserve">Ja, die afspraken over verantwoordelijkheid over het beheer van informatie binnen de keten zijn in ketenverband gemaakt en volledig operationeel. </t>
  </si>
  <si>
    <t>Na een incident worden noodzakelijke maatregelen getroffen voor het voorkomen van het nogmaals optreden van het risico.</t>
  </si>
  <si>
    <t xml:space="preserve">Er wordt proactief gestuurd op risicogebieden, onder andere door monitoring van maatschappelijke, politieke en technische ontwikkelingen. </t>
  </si>
  <si>
    <t xml:space="preserve">Er is een versnipperd beeld. </t>
  </si>
  <si>
    <t xml:space="preserve">Nee, dat is niet het geval. </t>
  </si>
  <si>
    <t xml:space="preserve">Min of meer, het is namelijk veelal op individueel niveau belegd. </t>
  </si>
  <si>
    <t xml:space="preserve">Het eerste integrale plan voor verbetering is opgesteld.  </t>
  </si>
  <si>
    <t>Onze organisatie heeft een strategisch informatieplan dat de jaarlijkse plannen, budgetten en prioriteiten van onze organisatie ondersteunt.</t>
  </si>
  <si>
    <t xml:space="preserve">Informatiehuishouding heeft nog geen of incidenteel een plek in de P&amp;C cyclus. </t>
  </si>
  <si>
    <t xml:space="preserve">We zijn bezig met het ontwikkelen van processen en producten om de informatie-huishouding structureel een plek te geven in de in de P&amp;C cyclus. Dit wordt nog niet overal consistent toegepast. </t>
  </si>
  <si>
    <t xml:space="preserve">De P&amp;C cyclus van de informatiehuishouding is ingericht en de PDCA-verbeterloop functioneert in de praktijk. Er zijn procedures ingericht om actief in de gaten te houden wanneer informatiehuishouding moet worden veranderd. Er wordt actief data verzameld om het functioneren te evalueren en te verbeteren. </t>
  </si>
  <si>
    <t>Onze informatie is interpreteerbaar en betrouwbaar. 
Dit betekent dat vastgesteld kan worden in welke context informatie een rol heeft gespeeld (wie, wat, waar, wanneer, waarvoor) en dat de informatie authentiek is, dat wil zeggen dat aantoonbaar is dat er geen ongeautoriseerde wijzigingen zijn aangebracht in de inhoud van de informatie of de begeleidende contextgegevens. En in geval van digitalisering van informatie dat correcte vervanging heeft plaatsgevonden.</t>
  </si>
  <si>
    <t>Medewerkers van onze organisatie kunnen alle relevante informatie tijdig (terug)vinden en de informatie is leesbaar te maken met de (op dat moment) gangbare (kantoor)applicaties. 
Tijdig betekent hier dat je als organisatie de juiste informatie binnen de daarvoor gestelde reactietijd beschikbaar hebt gesteld.</t>
  </si>
  <si>
    <t>(1) Informatie die nodig is om overheidshandelen te reconstrueren is onder beheer gebracht</t>
  </si>
  <si>
    <t>(2) Informatie is interpreteerbaar en betrouwbaar</t>
  </si>
  <si>
    <t>(6) KWIV geïmplementeerd en onderdeel HR-cyclus</t>
  </si>
  <si>
    <t>(7) Voldoende deskundige IHH professionals</t>
  </si>
  <si>
    <t>(8) Doorlopende IHH opleidingen, centraal opleidingsprogramma</t>
  </si>
  <si>
    <t>(9) Niet-IHH personeel (managers, directie) structureel opgeleid</t>
  </si>
  <si>
    <t>(10) Heldere gedragslijnen omgang met informatie en onderdeel HRM cyclus</t>
  </si>
  <si>
    <t>(11) Inzetten van nieuwe/innovatieve vormen van samenwerking t.b.v. IHH</t>
  </si>
  <si>
    <t>(12) Actueel overzicht van aanwezige informatie en verantwoordelijkheden</t>
  </si>
  <si>
    <t>(13) Informatie duurzaam toegankelijk door efficiënt ingerichte processen</t>
  </si>
  <si>
    <t>(14) Instrumenten voor doorzoeken informatie meerdere beheersystemen</t>
  </si>
  <si>
    <t>(15) Websites worden duurzaam toegankelijk gearchiveerd</t>
  </si>
  <si>
    <t>(16) Gedragsrichtlijn omgang berichtendiensten en zo nodig archiveren</t>
  </si>
  <si>
    <t>(17) E-mailberichten zijn duurzaam toegankelijk.</t>
  </si>
  <si>
    <t>(18) Sociale media berichten duurzaam toegankelijk.</t>
  </si>
  <si>
    <t>(19) Informatie volgens de bewaartermijnen selectielijst vernietigd</t>
  </si>
  <si>
    <t>(20) overbrenging uit informatiesystemen naar e-depots archiefdienst/NA</t>
  </si>
  <si>
    <t>(21) werkprocessen en IT ondersteunen de organisatie en medewerkers</t>
  </si>
  <si>
    <t>(22) ICT-landschap voldoet aan de kwaliteitseisen en is interoperabel</t>
  </si>
  <si>
    <t>(23) DMS- en RMA-systemen zijn ingericht volgens de geldende (Rijks)standaarden</t>
  </si>
  <si>
    <t>(24) Voor de inrichting werkprocessen en informatiesystemen wordt bij ontwerp al gekeken naar duurzame toegankelijkheid</t>
  </si>
  <si>
    <t xml:space="preserve">(25) Ambtelijke en politiek leiding dragen belang IHH actief en structureel uit </t>
  </si>
  <si>
    <t>(26) Duidelijk wie verantwoordelijk is voor welk deel informatiehuishouding</t>
  </si>
  <si>
    <t>(27) Met (keten)partners afspraken gemaakt over de verantwoordelijkheden</t>
  </si>
  <si>
    <t>(28) Risico’s in beeld en wat er fout kan gaan en regelmatige herijking</t>
  </si>
  <si>
    <t>(29) Kennis van eventuele zwakke punten in de informatiehuishouding</t>
  </si>
  <si>
    <t>(30) Verbeterpunten zijn ingepland en de voortgang wordt regelmatig getoetst</t>
  </si>
  <si>
    <t>(31) Informatiehuishouding heeft structureel een plek in P&amp;C cyclus van de organisatie</t>
  </si>
  <si>
    <t>Norm</t>
  </si>
  <si>
    <t>Vraag</t>
  </si>
  <si>
    <t xml:space="preserve">De organisatie heeft informatie die nodig is om overheidshandelen te reconstrueren onder beheer gebracht. 
Het gaat daarbij om informatie die nodig is voor de uitvoering van de eigen taken, voor publieke verantwoording, als bewijs van rechten en plichten en derden, en voor later onderzoek en geschiedschrijving. Dit geldt voor alle vormen van informatie, dus ook voor digitale media zoals websites, chatberichten, e-mail en officiële social media accounts. Het gaat hier om het algemene beeld van de mate waarin de relevante overheidsinformatie wordt beheerd conform de Archiefwet en de uitgangspunten in het Meerjarenplan Openbaarheid en Informatiehuishouding Rijksoverheid (2023-2025). 
</t>
  </si>
  <si>
    <t xml:space="preserve">Onze organisatie kan ook in tijden van crisis over de juiste informatie beschikken. 
Het informatiebeheer van de organisatie is hierop ingericht en kan ten tijden van een zware noodsituatie waarbij het functioneren van een stelsel, organisatie of kritieke infrastructuur ernstig verstoord raakt (crisis) blijven doorwerken. 
</t>
  </si>
  <si>
    <t xml:space="preserve">Er zijn voldoende deskundige informatie-professionals in de organisatie, voor de uitvoering van de opgaven in de informatiehuishouding (IHH). 
De informatieprofessionals zijn dusdanig gepositioneerd en hebben dusdanige bevoegdheden dat zij effectief bijdragen aan de kwaliteit van de informatiehuishouding. Met informatieprofessionals bedoelen we de rollen binnen de informatiehuishouding zoals deze in het Kwaliteitsraamwerk IV (KWIV) beschreven staan. (norm 1c toetsingskader IOE).
</t>
  </si>
  <si>
    <t>Informatieprofessionals worden structureel opgeleid op het gebied van informatiehuishouding. Onder structureel wordt minimaal verstaan: bij wijzigingen in het vakgebied, van informatiebeleid, processen en/of informatiesystemen. Er komt een centraal opleidingsprogramma beschikbaar.</t>
  </si>
  <si>
    <t xml:space="preserve">Naast informatieprofessionals, worden ook ambtenaren (waaronder specifieke doelgroepen als managers, directie en ICT professionals) structureel opgeleid op het gebied van informatiehuishouding. 
Onder structureel wordt minimaal verstaan: bij indiensttreding, functiewissel en bij wijziging van processen en/of informatiesystemen.
                                                    </t>
  </si>
  <si>
    <t xml:space="preserve">Binnen onze organisatie zijn we actief bezig met het gebruik van nieuwe/innovatieve samenwerkingsvormen op het gebied van informatiehuishouding, duurzame toegankelijkheid en de  cultuurverandering die hiervoor nodig is.  
</t>
  </si>
  <si>
    <t xml:space="preserve">Nee, daar zijn we niet expliciet mee bezig.   
</t>
  </si>
  <si>
    <t xml:space="preserve">Onze organisatie heeft een duidelijk en actueel overzicht van welke informatie aanwezig is, wie verantwoordelijk is voor het beheer van die informatie, voor wie de informatie toegankelijk moet zijn en hoe lang deze informatie bewaard moet worden. 
Zij weet welke informatie omgaat in welke werkprocessen en IT-applicaties (informatieoverzicht), en heeft op basis van een risicoanalyse in een informatie-beheerplan bepaald, welke informatie zij op welke wijze beheert om reconstructie van overheidshandelen mogelijk te maken. 
</t>
  </si>
  <si>
    <t xml:space="preserve">Nee, we hebben hier nog geen totaaloverzicht van informatie en er is geen informatiebeheerplan waarin keuzes zijn vastgelegd.  
</t>
  </si>
  <si>
    <t xml:space="preserve">Als niveau 3, en er wordt actief data verzameld om het functioneren van dit proces te evalueren en te verbeteren.
</t>
  </si>
  <si>
    <t xml:space="preserve">Dit doen we passief, op basis van gerichte informatieverzoeken.
</t>
  </si>
  <si>
    <t xml:space="preserve">We managen het doorzoeken van onze duurzame toegankelijke digitale overheidsinformatie (digitale archief). Instrumenten zijn beschikbaar om onderzoek te doen in grote hoeveelheden informatie binnen meerdere beheersystemen. (norm 8 toetsingskader IOE).
</t>
  </si>
  <si>
    <t xml:space="preserve">Mijn organisatie volgt een gedragsrichtlijn voor de omgang met berichtendiensten inclusief instructies voor het zo nodig archiveren (=duurzaam toegankelijk maken en houden) van chatberichten. 
NB. Hieronder vallen ook de een-op-een-berichten (direct messages/ chatberichten) vanaf sociale mediaplatformen voor communicatie met collega’s en burgers.
</t>
  </si>
  <si>
    <t xml:space="preserve">Nee, dit is nog niet het geval. We archiveren veelal ad-hoc. Bijvoorbeeld eenmalig, bij vertrek van een bewindspersoon
</t>
  </si>
  <si>
    <t xml:space="preserve">Nee, dit is nog niet het geval.
</t>
  </si>
  <si>
    <t xml:space="preserve">De overbrenging van blijvend te bewaren digitale overheidsinformatie uit de informatiesystemen van de organisatie vindt tijdig en volledig naar e-depots van archiefdiensten/het Nationaal Archief plaats.
(implementatie van overbrenging digitale overheidsinformatie via e-depot). (norm 11 toetsingskader IOE).
</t>
  </si>
  <si>
    <t xml:space="preserve">Voor de inrichting van nieuwe werkprocessen en nieuwe informatiesystemen wordt al in de fase van het ontwerp beoordeeld welke maatregelen nodig zijn om de informatie die hierin omgaat duurzaam toegankelijk te maken en te houden. Hierbij wordt volledig voldaan aan de geldende eisen en aan het afwegingskader voor archivering by design (DUTO). NB. Archiving by design is hiermee een leidend principe binnen de reguliere ontwikkel- en beheerprocessen van de systemen.  
</t>
  </si>
  <si>
    <t xml:space="preserve">Nee, dat is niet het geval.   
</t>
  </si>
  <si>
    <t xml:space="preserve">Bij het lijn, midden en senior management van onze organisatie is duidelijk wie verantwoordelijk is voor welk deel van de informatiehuishouding. 
</t>
  </si>
  <si>
    <t xml:space="preserve">Nee, we hebben nog niet alle belangrijke partijen in beeld.
</t>
  </si>
  <si>
    <t xml:space="preserve">Nee, we hebben geen risicogebieden gedefinieerd. We komen in actie als een risico optreedt.  
</t>
  </si>
  <si>
    <t xml:space="preserve">Informatiehuishouding heeft structureel een plek in de planning en control (P&amp;C) cyclus van de gehele organisatie: er is een PDCA-verbeterloop ingericht (Plan-Do-Check-Act), gericht op permanente verbetering van de informatiehuishouding (denk hierbij aan het meetbaar maken van de status van informatiehuishouding binnen de eigen organisatie. Hoe de organisatie deze wil doorontwikkelen. Het opnemen van informatiehuishouding passages in financiële jaarverslagen van departementen en in de Jaarrapportage Bedrijfsvoering Rijk. Inzet van een informatieplan dat voor een gedeeld beeld van de prioritaire informatiebeleids-doelstellingen voor de middellange termijn zorgt en aangeeft wat de balans gaat worden tussen beleidsgedreven, technologie gedreven en levenscyclus gedreven investeringen) (operationalisatie norm 3 toetsingskader IOE.) </t>
  </si>
  <si>
    <t>Nummer</t>
  </si>
  <si>
    <t>Actielijn</t>
  </si>
  <si>
    <t>Professionals</t>
  </si>
  <si>
    <t>Informatie</t>
  </si>
  <si>
    <t>Systemen</t>
  </si>
  <si>
    <t>Besturing</t>
  </si>
  <si>
    <t>Toelichting Volwassenheidsniveau 1</t>
  </si>
  <si>
    <t>Toelichting Volwassenheidsniveau 2</t>
  </si>
  <si>
    <t>Toelichting Volwassenheidsniveau 3</t>
  </si>
  <si>
    <t>Toelichting Volwassenheidsniveau 4</t>
  </si>
  <si>
    <t>Afgerond</t>
  </si>
  <si>
    <t>Nr.</t>
  </si>
  <si>
    <t>Toelichting</t>
  </si>
  <si>
    <t>De organisatie heeft informatie die nodig is om overheidshandelen te reconstrueren onder beheer gebracht.</t>
  </si>
  <si>
    <t>Er is geen goed beeld of alle relevante informatie volledig beheerd wordt.</t>
  </si>
  <si>
    <t>De organisatie heeft een duidelijk en actueel overzicht van welke informatie aanwezig is en hoe deze wordt beheerd.</t>
  </si>
  <si>
    <t>Er is nog geen totaaloverzicht van de aanwezige informatie en geen dekkend informatiebeheerplan.</t>
  </si>
  <si>
    <t>Overheidsinformatie wordt duurzaam toegankelijk gehouden door efficiënte processen en procedures.</t>
  </si>
  <si>
    <t>Processen en procedures voor duurzaam toegankelijk maken van informatie worden nog niet consistent toegepast.</t>
  </si>
  <si>
    <t>Vernietiging van digitale overheidsinformatie volgens de geldende selectielijst wordt tijdig en aantoonbaar uitgevoerd.</t>
  </si>
  <si>
    <t>Er wordt deels voldaan aan vernietigingsvereisten, maar dit gebeurt nog niet consequent en periodiek.</t>
  </si>
  <si>
    <t>De overbrenging van blijvend te bewaren digitale overheidsinformatie naar e-depots wordt tijdig en volledig uitgevoerd.</t>
  </si>
  <si>
    <t>Het Kwaliteitsraamwerk IV maakt onderdeel uit van het (strategisch) personeelsbeleid en planning van de organisatie.</t>
  </si>
  <si>
    <t>Het Kwaliteitsraamwerk IV wordt niet toegepast.</t>
  </si>
  <si>
    <t>Er zijn voldoende deskundige informatie-professionals in de organisatie.</t>
  </si>
  <si>
    <t>Het is onbekend of er voldoende deskundig IHH-personeel is, en er is geen personeelsbeleid voor.</t>
  </si>
  <si>
    <t>Informatieprofessionals worden structureel opgeleid op het gebied van informatiehuishouding.</t>
  </si>
  <si>
    <t>Opleiding van informatieprofessionals gebeurt ad-hoc en niet structureel.</t>
  </si>
  <si>
    <t>Ambtenaren (waaronder managers, directie en ICT professionals) worden structureel opgeleid op het gebied van informatiehuishouding.</t>
  </si>
  <si>
    <t>Opleiding van andere ambtenaren op het gebied van IHH gebeurt ad-hoc en niet structureel.</t>
  </si>
  <si>
    <t>Duurzaam toegankelijk maken van websites?</t>
  </si>
  <si>
    <t>Duurzaam toegankelijk maken van chatberichten?</t>
  </si>
  <si>
    <t>Duurzaam toegankelijk maken van e-mails?</t>
  </si>
  <si>
    <t>E-mails worden ad hoc gearchiveerd, niet alle relevante e-mails zijn toegankelijk.</t>
  </si>
  <si>
    <t>Duurzaam toegankelijk maken van social media?</t>
  </si>
  <si>
    <t>Doorzoekbaarheid van digitale overheidsinformatie?</t>
  </si>
  <si>
    <t>Zoekprocessen zijn tijdrovend en inefficiënt, verbeteringen nodig.</t>
  </si>
  <si>
    <t>ICT-landschap voldoet aan kwaliteitseisen en interoperabiliteit?</t>
  </si>
  <si>
    <t>DMS en RMA systemen volgens Rijksstandaarden?</t>
  </si>
  <si>
    <t>Archiving by design toegepast bij systeemontwikkeling?</t>
  </si>
  <si>
    <t>Belang van informatiehuishouding actief uitgedragen?</t>
  </si>
  <si>
    <t>Gebrek aan actieve en structurele uitdraging van belang.</t>
  </si>
  <si>
    <t>Verantwoordelijkheden voor informatiebeheer duidelijk?</t>
  </si>
  <si>
    <t>Geen centrale vastlegging, inconsistent tussen afdelingen.</t>
  </si>
  <si>
    <t>Afspraken met ketenpartners over informatiebeheer?</t>
  </si>
  <si>
    <t>Management bewust van risico's in informatiehuishouding?</t>
  </si>
  <si>
    <t>Gebrek aan proactieve risicoanalyse en monitoring.</t>
  </si>
  <si>
    <t>Management inzicht in zwakke punten informatiehuishouding?</t>
  </si>
  <si>
    <t>Inzicht ontbreekt of is versnipperd.</t>
  </si>
  <si>
    <t>Verbeterpunten ingepland en voortgang gemonitord?</t>
  </si>
  <si>
    <t>Verbetering is op individueel niveau belegd, maar niet centraal.</t>
  </si>
  <si>
    <t>Informatiehuishouding onderdeel van P&amp;C-cyclus?</t>
  </si>
  <si>
    <t>P&amp;C-cyclus nog niet volledig geïntegreerd, inconsistent toegepast.</t>
  </si>
  <si>
    <t/>
  </si>
  <si>
    <t>Niveau 2025</t>
  </si>
  <si>
    <t>Score 2025</t>
  </si>
  <si>
    <t>De overbrenging van informatie naar e-depots gebeurt nog niet</t>
  </si>
  <si>
    <t>Websites worden gearchiveerd, maar dit was niet bekend. Onduidelijk of  alle oude informatie toegankelijk is.</t>
  </si>
  <si>
    <t>Archivering van chatberichten gebeurt nier/ad hoc, inconsistent toegepast.</t>
  </si>
  <si>
    <t>Social media worden niet/ad hoc gearchiveerd, inconsistent toegepast.</t>
  </si>
  <si>
    <t>ICT-systemen voldoen niet aan de eisen voor interoperabiliteit en gegevenskwaliteit.</t>
  </si>
  <si>
    <t>Systemen voldoen niet aan Rijksstandaarden, wat uniformiteit en betrouwbaarheid aantast.</t>
  </si>
  <si>
    <t>Archivering wordt niet structureel meegenomen bij systeemontwikkeling.</t>
  </si>
  <si>
    <t>Geen afspraken (of niet van toepassing?)</t>
  </si>
  <si>
    <t>F1. De keten werkt als één</t>
  </si>
  <si>
    <t xml:space="preserve">B1: Eén zaak, één helder dossier </t>
  </si>
  <si>
    <t xml:space="preserve">B2: Uniform werken in mappen en dossiers </t>
  </si>
  <si>
    <t xml:space="preserve">C1: Kwaliteit vanaf de start </t>
  </si>
  <si>
    <t xml:space="preserve">C2: Juiste lifecycle van documenten </t>
  </si>
  <si>
    <t xml:space="preserve">D1: Informatie snel en eenvoudig vindbaar </t>
  </si>
  <si>
    <t xml:space="preserve">D2: Openbaarheid als norm </t>
  </si>
  <si>
    <t xml:space="preserve">E1: Veiligheid en privacy altijd voorop </t>
  </si>
  <si>
    <t>Rood</t>
  </si>
  <si>
    <t>Label</t>
  </si>
  <si>
    <t>Oranje</t>
  </si>
  <si>
    <t>Blauw</t>
  </si>
  <si>
    <t>(4) Medewerkers kunnen alle relevante informatie tijdig (terug)vinden en de informatie is leesbaar</t>
  </si>
  <si>
    <t>(5) De informatie wordt duurzaam toegankelijk gemaakt ten behoeve van informatieverstrekking</t>
  </si>
  <si>
    <t>(3) Organisatie kan ook in tijden van crisis over de juiste informatie beschikken.</t>
  </si>
  <si>
    <t>Gemiddelde</t>
  </si>
  <si>
    <t>Aantal antwoorden per volwassenheidsniveau</t>
  </si>
  <si>
    <t>Jaar</t>
  </si>
  <si>
    <t>Weet niet</t>
  </si>
  <si>
    <t>Groen</t>
  </si>
  <si>
    <t>A2. Iedereen informatiebekwaam</t>
  </si>
  <si>
    <t>A1: Actief sturen op Informatiehuishouding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</si>
</sst>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sz val="12"/>
      <color theme="1"/>
      <name val="Aptos"/>
      <family val="2"/>
    </font>
    <font>
      <b/>
      <sz val="10"/>
      <color theme="0"/>
      <name val="Calibri"/>
      <family val="2"/>
      <scheme val="minor"/>
    </font>
    <font>
      <sz val="10"/>
      <color rgb="FF154273"/>
      <name val="Calibri"/>
      <family val="2"/>
      <scheme val="minor"/>
    </font>
    <font>
      <sz val="9"/>
      <color theme="1"/>
      <name val="Calibri"/>
      <family val="2"/>
      <scheme val="minor"/>
    </font>
    <font>
      <b/>
      <sz val="11"/>
      <color theme="1"/>
      <name val="Aptos"/>
      <family val="2"/>
    </font>
    <font>
      <sz val="11"/>
      <color theme="1"/>
      <name val="Aptos"/>
      <family val="2"/>
    </font>
    <font>
      <b/>
      <sz val="14"/>
      <color theme="1"/>
      <name val="Calibri"/>
      <family val="2"/>
      <scheme val="minor"/>
    </font>
  </fonts>
  <fills count="6">
    <fill>
      <patternFill patternType="none"/>
    </fill>
    <fill>
      <patternFill patternType="gray125"/>
    </fill>
    <fill>
      <patternFill patternType="solid">
        <fgColor rgb="FF154273"/>
        <bgColor indexed="64"/>
      </patternFill>
    </fill>
    <fill>
      <patternFill patternType="solid">
        <fgColor rgb="FF002060"/>
        <bgColor indexed="64"/>
      </patternFill>
    </fill>
    <fill>
      <patternFill patternType="solid">
        <fgColor theme="5"/>
        <bgColor indexed="64"/>
      </patternFill>
    </fill>
    <fill>
      <patternFill patternType="solid">
        <fgColor theme="5" tint="0.79998168889431442"/>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auto="1"/>
      </bottom>
      <diagonal/>
    </border>
    <border>
      <left style="thin">
        <color theme="0" tint="-0.34998626667073579"/>
      </left>
      <right/>
      <top style="thin">
        <color theme="0" tint="-0.34998626667073579"/>
      </top>
      <bottom style="thin">
        <color theme="0" tint="-0.34998626667073579"/>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164" fontId="0" fillId="0" borderId="0" xfId="0" applyNumberFormat="1"/>
    <xf numFmtId="0" fontId="4" fillId="0" borderId="0" xfId="0" applyFont="1" applyAlignment="1">
      <alignment vertical="center"/>
    </xf>
    <xf numFmtId="0" fontId="5" fillId="2" borderId="5" xfId="0" applyFont="1" applyFill="1" applyBorder="1" applyAlignment="1">
      <alignment horizontal="left" wrapText="1"/>
    </xf>
    <xf numFmtId="0" fontId="5" fillId="2" borderId="5" xfId="0" applyFont="1" applyFill="1" applyBorder="1"/>
    <xf numFmtId="0" fontId="5" fillId="2" borderId="5" xfId="0" applyFont="1" applyFill="1" applyBorder="1" applyAlignment="1">
      <alignment horizontal="center" wrapText="1"/>
    </xf>
    <xf numFmtId="0" fontId="5" fillId="2" borderId="5" xfId="0" applyFont="1" applyFill="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164" fontId="6" fillId="0" borderId="1"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1" fontId="0" fillId="0" borderId="0" xfId="0" applyNumberFormat="1"/>
    <xf numFmtId="0" fontId="7" fillId="0" borderId="0" xfId="0" applyFont="1" applyAlignment="1">
      <alignment textRotation="90"/>
    </xf>
    <xf numFmtId="0" fontId="0" fillId="0" borderId="6" xfId="0" applyBorder="1"/>
    <xf numFmtId="0" fontId="1" fillId="3" borderId="4" xfId="0" applyFont="1" applyFill="1" applyBorder="1" applyAlignment="1">
      <alignment horizontal="left"/>
    </xf>
    <xf numFmtId="0" fontId="1" fillId="3" borderId="4" xfId="0" applyFont="1" applyFill="1" applyBorder="1"/>
    <xf numFmtId="0" fontId="1" fillId="3" borderId="6" xfId="0" applyFont="1" applyFill="1" applyBorder="1"/>
    <xf numFmtId="0" fontId="0" fillId="0" borderId="4" xfId="0" applyBorder="1" applyAlignment="1">
      <alignment horizontal="left"/>
    </xf>
    <xf numFmtId="0" fontId="2" fillId="0" borderId="0" xfId="0" applyFont="1"/>
    <xf numFmtId="0" fontId="8" fillId="0" borderId="0" xfId="0" applyFont="1"/>
    <xf numFmtId="0" fontId="9" fillId="0" borderId="0" xfId="0" applyFont="1"/>
    <xf numFmtId="0" fontId="1" fillId="3" borderId="4" xfId="0" applyFont="1" applyFill="1" applyBorder="1" applyAlignment="1">
      <alignment horizontal="right"/>
    </xf>
    <xf numFmtId="0" fontId="0" fillId="0" borderId="4" xfId="0" applyBorder="1" applyProtection="1">
      <protection locked="0"/>
    </xf>
    <xf numFmtId="0" fontId="1" fillId="4" borderId="3" xfId="0" applyFont="1" applyFill="1" applyBorder="1" applyAlignment="1">
      <alignment horizontal="center" textRotation="90"/>
    </xf>
    <xf numFmtId="0" fontId="1" fillId="4" borderId="4" xfId="0" applyFont="1" applyFill="1" applyBorder="1" applyAlignment="1">
      <alignment horizontal="right"/>
    </xf>
    <xf numFmtId="164" fontId="0" fillId="5" borderId="6" xfId="0" applyNumberFormat="1" applyFill="1" applyBorder="1"/>
    <xf numFmtId="0" fontId="10" fillId="0" borderId="0" xfId="0" applyFont="1" applyAlignment="1">
      <alignment horizontal="left" vertical="center"/>
    </xf>
    <xf numFmtId="0" fontId="10" fillId="0" borderId="0" xfId="0" applyFont="1" applyAlignment="1" applyProtection="1">
      <alignment horizontal="left" vertical="center"/>
      <protection locked="0"/>
    </xf>
  </cellXfs>
  <cellStyles count="1">
    <cellStyle name="Standaard" xfId="0" builtinId="0"/>
  </cellStyles>
  <dxfs count="3">
    <dxf>
      <numFmt numFmtId="1" formatCode="0"/>
    </dxf>
    <dxf>
      <numFmt numFmtId="164" formatCode="0.0"/>
    </dxf>
    <dxf>
      <alignment horizontal="left" vertical="bottom" textRotation="0" wrapText="0" indent="0" justifyLastLine="0" shrinkToFit="0" readingOrder="0"/>
    </dxf>
  </dxfs>
  <tableStyles count="0" defaultTableStyle="TableStyleMedium2" defaultPivotStyle="PivotStyleLight16"/>
  <colors>
    <mruColors>
      <color rgb="FF154273"/>
      <color rgb="FFFFBDBD"/>
      <color rgb="FFF4F9F1"/>
      <color rgb="FFF2F7FC"/>
      <color rgb="FFFFF8E5"/>
      <color rgb="FFEEF7FB"/>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principe'!$A$15</c:f>
          <c:strCache>
            <c:ptCount val="1"/>
            <c:pt idx="0">
              <c:v>A1: Actief sturen op Informatiehuishouding (2026)</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principe'!$A$16:$A$22</c:f>
              <c:strCache>
                <c:ptCount val="7"/>
                <c:pt idx="0">
                  <c:v>(2) Informatie is interpreteerbaar en betrouwbaar</c:v>
                </c:pt>
                <c:pt idx="1">
                  <c:v>(25) Ambtelijke en politiek leiding dragen belang IHH actief en structureel uit </c:v>
                </c:pt>
                <c:pt idx="2">
                  <c:v>(26) Duidelijk wie verantwoordelijk is voor welk deel informatiehuishouding</c:v>
                </c:pt>
                <c:pt idx="3">
                  <c:v>(28) Risico’s in beeld en wat er fout kan gaan en regelmatige herijking</c:v>
                </c:pt>
                <c:pt idx="4">
                  <c:v>(29) Kennis van eventuele zwakke punten in de informatiehuishouding</c:v>
                </c:pt>
                <c:pt idx="5">
                  <c:v>(30) Verbeterpunten zijn ingepland en de voortgang wordt regelmatig getoetst</c:v>
                </c:pt>
                <c:pt idx="6">
                  <c:v>(31) Informatiehuishouding heeft structureel een plek in P&amp;C cyclus van de organisatie</c:v>
                </c:pt>
              </c:strCache>
            </c:strRef>
          </c:cat>
          <c:val>
            <c:numRef>
              <c:f>'Overzicht per IHH principe'!$C$16:$C$22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5F7-4D5B-A007-B2D25620E16D}"/>
            </c:ext>
          </c:extLst>
        </c:ser>
        <c:ser>
          <c:idx val="1"/>
          <c:order val="1"/>
          <c:spPr>
            <a:solidFill>
              <a:schemeClr val="accent2"/>
            </a:solidFill>
            <a:ln>
              <a:noFill/>
            </a:ln>
            <a:effectLst/>
          </c:spPr>
          <c:invertIfNegative val="0"/>
          <c:cat>
            <c:strRef>
              <c:f>'Overzicht per IHH principe'!$A$16:$A$22</c:f>
              <c:strCache>
                <c:ptCount val="7"/>
                <c:pt idx="0">
                  <c:v>(2) Informatie is interpreteerbaar en betrouwbaar</c:v>
                </c:pt>
                <c:pt idx="1">
                  <c:v>(25) Ambtelijke en politiek leiding dragen belang IHH actief en structureel uit </c:v>
                </c:pt>
                <c:pt idx="2">
                  <c:v>(26) Duidelijk wie verantwoordelijk is voor welk deel informatiehuishouding</c:v>
                </c:pt>
                <c:pt idx="3">
                  <c:v>(28) Risico’s in beeld en wat er fout kan gaan en regelmatige herijking</c:v>
                </c:pt>
                <c:pt idx="4">
                  <c:v>(29) Kennis van eventuele zwakke punten in de informatiehuishouding</c:v>
                </c:pt>
                <c:pt idx="5">
                  <c:v>(30) Verbeterpunten zijn ingepland en de voortgang wordt regelmatig getoetst</c:v>
                </c:pt>
                <c:pt idx="6">
                  <c:v>(31) Informatiehuishouding heeft structureel een plek in P&amp;C cyclus van de organisatie</c:v>
                </c:pt>
              </c:strCache>
            </c:strRef>
          </c:cat>
          <c:val>
            <c:numRef>
              <c:f>'Overzicht per IHH principe'!$D$16:$D$22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35F7-4D5B-A007-B2D25620E16D}"/>
            </c:ext>
          </c:extLst>
        </c:ser>
        <c:ser>
          <c:idx val="2"/>
          <c:order val="2"/>
          <c:spPr>
            <a:solidFill>
              <a:schemeClr val="accent1"/>
            </a:solidFill>
            <a:ln>
              <a:noFill/>
            </a:ln>
            <a:effectLst/>
          </c:spPr>
          <c:invertIfNegative val="0"/>
          <c:cat>
            <c:strRef>
              <c:f>'Overzicht per IHH principe'!$A$16:$A$22</c:f>
              <c:strCache>
                <c:ptCount val="7"/>
                <c:pt idx="0">
                  <c:v>(2) Informatie is interpreteerbaar en betrouwbaar</c:v>
                </c:pt>
                <c:pt idx="1">
                  <c:v>(25) Ambtelijke en politiek leiding dragen belang IHH actief en structureel uit </c:v>
                </c:pt>
                <c:pt idx="2">
                  <c:v>(26) Duidelijk wie verantwoordelijk is voor welk deel informatiehuishouding</c:v>
                </c:pt>
                <c:pt idx="3">
                  <c:v>(28) Risico’s in beeld en wat er fout kan gaan en regelmatige herijking</c:v>
                </c:pt>
                <c:pt idx="4">
                  <c:v>(29) Kennis van eventuele zwakke punten in de informatiehuishouding</c:v>
                </c:pt>
                <c:pt idx="5">
                  <c:v>(30) Verbeterpunten zijn ingepland en de voortgang wordt regelmatig getoetst</c:v>
                </c:pt>
                <c:pt idx="6">
                  <c:v>(31) Informatiehuishouding heeft structureel een plek in P&amp;C cyclus van de organisatie</c:v>
                </c:pt>
              </c:strCache>
            </c:strRef>
          </c:cat>
          <c:val>
            <c:numRef>
              <c:f>'Overzicht per IHH principe'!$E$16:$E$22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5F7-4D5B-A007-B2D25620E16D}"/>
            </c:ext>
          </c:extLst>
        </c:ser>
        <c:ser>
          <c:idx val="3"/>
          <c:order val="3"/>
          <c:spPr>
            <a:solidFill>
              <a:schemeClr val="accent6"/>
            </a:solidFill>
            <a:ln>
              <a:noFill/>
            </a:ln>
            <a:effectLst/>
          </c:spPr>
          <c:invertIfNegative val="0"/>
          <c:cat>
            <c:strRef>
              <c:f>'Overzicht per IHH principe'!$A$16:$A$22</c:f>
              <c:strCache>
                <c:ptCount val="7"/>
                <c:pt idx="0">
                  <c:v>(2) Informatie is interpreteerbaar en betrouwbaar</c:v>
                </c:pt>
                <c:pt idx="1">
                  <c:v>(25) Ambtelijke en politiek leiding dragen belang IHH actief en structureel uit </c:v>
                </c:pt>
                <c:pt idx="2">
                  <c:v>(26) Duidelijk wie verantwoordelijk is voor welk deel informatiehuishouding</c:v>
                </c:pt>
                <c:pt idx="3">
                  <c:v>(28) Risico’s in beeld en wat er fout kan gaan en regelmatige herijking</c:v>
                </c:pt>
                <c:pt idx="4">
                  <c:v>(29) Kennis van eventuele zwakke punten in de informatiehuishouding</c:v>
                </c:pt>
                <c:pt idx="5">
                  <c:v>(30) Verbeterpunten zijn ingepland en de voortgang wordt regelmatig getoetst</c:v>
                </c:pt>
                <c:pt idx="6">
                  <c:v>(31) Informatiehuishouding heeft structureel een plek in P&amp;C cyclus van de organisatie</c:v>
                </c:pt>
              </c:strCache>
            </c:strRef>
          </c:cat>
          <c:val>
            <c:numRef>
              <c:f>'Overzicht per IHH principe'!$F$16:$F$22</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5F7-4D5B-A007-B2D25620E16D}"/>
            </c:ext>
          </c:extLst>
        </c:ser>
        <c:ser>
          <c:idx val="4"/>
          <c:order val="4"/>
          <c:tx>
            <c:v>Label</c:v>
          </c:tx>
          <c:spPr>
            <a:noFill/>
            <a:ln>
              <a:noFill/>
            </a:ln>
            <a:effectLst/>
          </c:spPr>
          <c:invertIfNegative val="0"/>
          <c:dLbls>
            <c:dLbl>
              <c:idx val="0"/>
              <c:tx>
                <c:rich>
                  <a:bodyPr/>
                  <a:lstStyle/>
                  <a:p>
                    <a:fld id="{03C56C34-34A1-49DE-969F-5D95996260D1}"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5F7-4D5B-A007-B2D25620E16D}"/>
                </c:ext>
              </c:extLst>
            </c:dLbl>
            <c:dLbl>
              <c:idx val="1"/>
              <c:tx>
                <c:rich>
                  <a:bodyPr/>
                  <a:lstStyle/>
                  <a:p>
                    <a:fld id="{98472B18-4C81-4A5F-A20D-949A4F046453}"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5F7-4D5B-A007-B2D25620E16D}"/>
                </c:ext>
              </c:extLst>
            </c:dLbl>
            <c:dLbl>
              <c:idx val="2"/>
              <c:tx>
                <c:rich>
                  <a:bodyPr/>
                  <a:lstStyle/>
                  <a:p>
                    <a:fld id="{94C304DF-585C-4363-BE96-0062E30B7DC7}"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5F7-4D5B-A007-B2D25620E16D}"/>
                </c:ext>
              </c:extLst>
            </c:dLbl>
            <c:dLbl>
              <c:idx val="3"/>
              <c:tx>
                <c:rich>
                  <a:bodyPr/>
                  <a:lstStyle/>
                  <a:p>
                    <a:fld id="{03686689-50B6-47F8-AA3C-83701736F620}"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5F7-4D5B-A007-B2D25620E16D}"/>
                </c:ext>
              </c:extLst>
            </c:dLbl>
            <c:dLbl>
              <c:idx val="4"/>
              <c:tx>
                <c:rich>
                  <a:bodyPr/>
                  <a:lstStyle/>
                  <a:p>
                    <a:fld id="{48E87FEC-F12E-483C-83D8-97AF463C7C18}"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5F7-4D5B-A007-B2D25620E16D}"/>
                </c:ext>
              </c:extLst>
            </c:dLbl>
            <c:dLbl>
              <c:idx val="5"/>
              <c:tx>
                <c:rich>
                  <a:bodyPr/>
                  <a:lstStyle/>
                  <a:p>
                    <a:fld id="{A5832785-929E-4081-9DF9-41A9C3CCE11C}"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5F7-4D5B-A007-B2D25620E16D}"/>
                </c:ext>
              </c:extLst>
            </c:dLbl>
            <c:dLbl>
              <c:idx val="6"/>
              <c:tx>
                <c:rich>
                  <a:bodyPr/>
                  <a:lstStyle/>
                  <a:p>
                    <a:fld id="{BDE747B6-19AD-4367-939E-77312311F55B}" type="CELLRANGE">
                      <a:rPr lang="nl-NL"/>
                      <a:pPr/>
                      <a:t>[CELLRANGE]</a:t>
                    </a:fld>
                    <a:endParaRPr lang="nl-NL"/>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5F7-4D5B-A007-B2D25620E16D}"/>
                </c:ext>
              </c:extLst>
            </c:dLbl>
            <c:spPr>
              <a:noFill/>
              <a:ln>
                <a:noFill/>
              </a:ln>
              <a:effectLst/>
            </c:spPr>
            <c:txPr>
              <a:bodyPr rot="0" spcFirstLastPara="1" vertOverflow="ellipsis" horzOverflow="clip" vert="horz" wrap="square" lIns="38100" tIns="36000" rIns="38100" bIns="19050" anchor="ctr" anchorCtr="0">
                <a:spAutoFit/>
              </a:bodyPr>
              <a:lstStyle/>
              <a:p>
                <a:pPr>
                  <a:defRPr sz="700" b="0" i="0" u="none" strike="noStrike" kern="1200" baseline="0">
                    <a:solidFill>
                      <a:schemeClr val="tx1">
                        <a:lumMod val="75000"/>
                        <a:lumOff val="25000"/>
                      </a:schemeClr>
                    </a:solidFill>
                    <a:latin typeface="+mn-lt"/>
                    <a:ea typeface="+mn-ea"/>
                    <a:cs typeface="+mn-cs"/>
                  </a:defRPr>
                </a:pPr>
                <a:endParaRPr lang="nl-NL"/>
              </a:p>
            </c:txPr>
            <c:dLblPos val="inBase"/>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val>
            <c:numRef>
              <c:f>'Overzicht per IHH principe'!$G$16:$G$22</c:f>
              <c:numCache>
                <c:formatCode>0.0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'Overzicht per IHH principe'!$G$16:$G$22</c15:f>
                <c15:dlblRangeCache>
                  <c:ptCount val="7"/>
                </c15:dlblRangeCache>
              </c15:datalabelsRange>
            </c:ext>
            <c:ext xmlns:c16="http://schemas.microsoft.com/office/drawing/2014/chart" uri="{C3380CC4-5D6E-409C-BE32-E72D297353CC}">
              <c16:uniqueId val="{0000000B-35F7-4D5B-A007-B2D25620E16D}"/>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principe'!$A$153</c:f>
          <c:strCache>
            <c:ptCount val="1"/>
            <c:pt idx="0">
              <c:v>F1. De keten werkt als één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principe'!$A$154:$A$157</c:f>
              <c:strCache>
                <c:ptCount val="4"/>
                <c:pt idx="0">
                  <c:v>(12) Actueel overzicht van aanwezige informatie en verantwoordelijkheden</c:v>
                </c:pt>
                <c:pt idx="1">
                  <c:v>(21) werkprocessen en IT ondersteunen de organisatie en medewerkers</c:v>
                </c:pt>
                <c:pt idx="2">
                  <c:v>(23) DMS- en RMA-systemen zijn ingericht volgens de geldende (Rijks)standaarden</c:v>
                </c:pt>
                <c:pt idx="3">
                  <c:v>(27) Met (keten)partners afspraken gemaakt over de verantwoordelijkheden</c:v>
                </c:pt>
              </c:strCache>
            </c:strRef>
          </c:cat>
          <c:val>
            <c:numRef>
              <c:f>'Overzicht per IHH principe'!$C$154:$C$157</c:f>
              <c:numCache>
                <c:formatCode>0.0</c:formatCode>
                <c:ptCount val="4"/>
                <c:pt idx="0">
                  <c:v>0</c:v>
                </c:pt>
                <c:pt idx="1">
                  <c:v>0</c:v>
                </c:pt>
                <c:pt idx="2">
                  <c:v>0</c:v>
                </c:pt>
                <c:pt idx="3">
                  <c:v>0</c:v>
                </c:pt>
              </c:numCache>
            </c:numRef>
          </c:val>
          <c:extLst>
            <c:ext xmlns:c16="http://schemas.microsoft.com/office/drawing/2014/chart" uri="{C3380CC4-5D6E-409C-BE32-E72D297353CC}">
              <c16:uniqueId val="{00000000-9778-4E4A-955B-5479886EC3F7}"/>
            </c:ext>
          </c:extLst>
        </c:ser>
        <c:ser>
          <c:idx val="1"/>
          <c:order val="1"/>
          <c:spPr>
            <a:solidFill>
              <a:schemeClr val="accent2"/>
            </a:solidFill>
            <a:ln>
              <a:noFill/>
            </a:ln>
            <a:effectLst/>
          </c:spPr>
          <c:invertIfNegative val="0"/>
          <c:cat>
            <c:strRef>
              <c:f>'Overzicht per IHH principe'!$A$154:$A$157</c:f>
              <c:strCache>
                <c:ptCount val="4"/>
                <c:pt idx="0">
                  <c:v>(12) Actueel overzicht van aanwezige informatie en verantwoordelijkheden</c:v>
                </c:pt>
                <c:pt idx="1">
                  <c:v>(21) werkprocessen en IT ondersteunen de organisatie en medewerkers</c:v>
                </c:pt>
                <c:pt idx="2">
                  <c:v>(23) DMS- en RMA-systemen zijn ingericht volgens de geldende (Rijks)standaarden</c:v>
                </c:pt>
                <c:pt idx="3">
                  <c:v>(27) Met (keten)partners afspraken gemaakt over de verantwoordelijkheden</c:v>
                </c:pt>
              </c:strCache>
            </c:strRef>
          </c:cat>
          <c:val>
            <c:numRef>
              <c:f>'Overzicht per IHH principe'!$D$154:$D$157</c:f>
              <c:numCache>
                <c:formatCode>0.0</c:formatCode>
                <c:ptCount val="4"/>
                <c:pt idx="0">
                  <c:v>0</c:v>
                </c:pt>
                <c:pt idx="1">
                  <c:v>0</c:v>
                </c:pt>
                <c:pt idx="2">
                  <c:v>0</c:v>
                </c:pt>
                <c:pt idx="3">
                  <c:v>0</c:v>
                </c:pt>
              </c:numCache>
            </c:numRef>
          </c:val>
          <c:extLst>
            <c:ext xmlns:c16="http://schemas.microsoft.com/office/drawing/2014/chart" uri="{C3380CC4-5D6E-409C-BE32-E72D297353CC}">
              <c16:uniqueId val="{00000001-9778-4E4A-955B-5479886EC3F7}"/>
            </c:ext>
          </c:extLst>
        </c:ser>
        <c:ser>
          <c:idx val="2"/>
          <c:order val="2"/>
          <c:spPr>
            <a:solidFill>
              <a:srgbClr val="0070C0"/>
            </a:solidFill>
            <a:ln>
              <a:noFill/>
            </a:ln>
            <a:effectLst/>
          </c:spPr>
          <c:invertIfNegative val="0"/>
          <c:cat>
            <c:strRef>
              <c:f>'Overzicht per IHH principe'!$A$154:$A$157</c:f>
              <c:strCache>
                <c:ptCount val="4"/>
                <c:pt idx="0">
                  <c:v>(12) Actueel overzicht van aanwezige informatie en verantwoordelijkheden</c:v>
                </c:pt>
                <c:pt idx="1">
                  <c:v>(21) werkprocessen en IT ondersteunen de organisatie en medewerkers</c:v>
                </c:pt>
                <c:pt idx="2">
                  <c:v>(23) DMS- en RMA-systemen zijn ingericht volgens de geldende (Rijks)standaarden</c:v>
                </c:pt>
                <c:pt idx="3">
                  <c:v>(27) Met (keten)partners afspraken gemaakt over de verantwoordelijkheden</c:v>
                </c:pt>
              </c:strCache>
            </c:strRef>
          </c:cat>
          <c:val>
            <c:numRef>
              <c:f>'Overzicht per IHH principe'!$E$154:$E$157</c:f>
              <c:numCache>
                <c:formatCode>0.0</c:formatCode>
                <c:ptCount val="4"/>
                <c:pt idx="0">
                  <c:v>0</c:v>
                </c:pt>
                <c:pt idx="1">
                  <c:v>0</c:v>
                </c:pt>
                <c:pt idx="2">
                  <c:v>0</c:v>
                </c:pt>
                <c:pt idx="3">
                  <c:v>0</c:v>
                </c:pt>
              </c:numCache>
            </c:numRef>
          </c:val>
          <c:extLst>
            <c:ext xmlns:c16="http://schemas.microsoft.com/office/drawing/2014/chart" uri="{C3380CC4-5D6E-409C-BE32-E72D297353CC}">
              <c16:uniqueId val="{00000002-9778-4E4A-955B-5479886EC3F7}"/>
            </c:ext>
          </c:extLst>
        </c:ser>
        <c:ser>
          <c:idx val="3"/>
          <c:order val="3"/>
          <c:spPr>
            <a:solidFill>
              <a:schemeClr val="accent6"/>
            </a:solidFill>
            <a:ln>
              <a:noFill/>
            </a:ln>
            <a:effectLst/>
          </c:spPr>
          <c:invertIfNegative val="0"/>
          <c:cat>
            <c:strRef>
              <c:f>'Overzicht per IHH principe'!$A$154:$A$157</c:f>
              <c:strCache>
                <c:ptCount val="4"/>
                <c:pt idx="0">
                  <c:v>(12) Actueel overzicht van aanwezige informatie en verantwoordelijkheden</c:v>
                </c:pt>
                <c:pt idx="1">
                  <c:v>(21) werkprocessen en IT ondersteunen de organisatie en medewerkers</c:v>
                </c:pt>
                <c:pt idx="2">
                  <c:v>(23) DMS- en RMA-systemen zijn ingericht volgens de geldende (Rijks)standaarden</c:v>
                </c:pt>
                <c:pt idx="3">
                  <c:v>(27) Met (keten)partners afspraken gemaakt over de verantwoordelijkheden</c:v>
                </c:pt>
              </c:strCache>
            </c:strRef>
          </c:cat>
          <c:val>
            <c:numRef>
              <c:f>'Overzicht per IHH principe'!$F$154:$F$157</c:f>
              <c:numCache>
                <c:formatCode>0.0</c:formatCode>
                <c:ptCount val="4"/>
                <c:pt idx="0">
                  <c:v>0</c:v>
                </c:pt>
                <c:pt idx="1">
                  <c:v>0</c:v>
                </c:pt>
                <c:pt idx="2">
                  <c:v>0</c:v>
                </c:pt>
                <c:pt idx="3">
                  <c:v>0</c:v>
                </c:pt>
              </c:numCache>
            </c:numRef>
          </c:val>
          <c:extLst>
            <c:ext xmlns:c16="http://schemas.microsoft.com/office/drawing/2014/chart" uri="{C3380CC4-5D6E-409C-BE32-E72D297353CC}">
              <c16:uniqueId val="{00000003-9778-4E4A-955B-5479886EC3F7}"/>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principe'!$A$154:$A$157</c:f>
              <c:strCache>
                <c:ptCount val="4"/>
                <c:pt idx="0">
                  <c:v>(12) Actueel overzicht van aanwezige informatie en verantwoordelijkheden</c:v>
                </c:pt>
                <c:pt idx="1">
                  <c:v>(21) werkprocessen en IT ondersteunen de organisatie en medewerkers</c:v>
                </c:pt>
                <c:pt idx="2">
                  <c:v>(23) DMS- en RMA-systemen zijn ingericht volgens de geldende (Rijks)standaarden</c:v>
                </c:pt>
                <c:pt idx="3">
                  <c:v>(27) Met (keten)partners afspraken gemaakt over de verantwoordelijkheden</c:v>
                </c:pt>
              </c:strCache>
            </c:strRef>
          </c:cat>
          <c:val>
            <c:numRef>
              <c:f>'Overzicht per IHH principe'!$G$154:$G$157</c:f>
              <c:numCache>
                <c:formatCode>0.0</c:formatCode>
                <c:ptCount val="4"/>
                <c:pt idx="0">
                  <c:v>0</c:v>
                </c:pt>
                <c:pt idx="1">
                  <c:v>0</c:v>
                </c:pt>
                <c:pt idx="2">
                  <c:v>0</c:v>
                </c:pt>
                <c:pt idx="3">
                  <c:v>0</c:v>
                </c:pt>
              </c:numCache>
            </c:numRef>
          </c:val>
          <c:extLst>
            <c:ext xmlns:c16="http://schemas.microsoft.com/office/drawing/2014/chart" uri="{C3380CC4-5D6E-409C-BE32-E72D297353CC}">
              <c16:uniqueId val="{00000004-9778-4E4A-955B-5479886EC3F7}"/>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c:f>
          <c:strCache>
            <c:ptCount val="1"/>
            <c:pt idx="0">
              <c:v>Informatiehuishouding principes (2026)</c:v>
            </c:pt>
          </c:strCache>
        </c:strRef>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principe'!$A$2:$A$11</c:f>
              <c:strCache>
                <c:ptCount val="10"/>
                <c:pt idx="0">
                  <c:v>A1: Actief sturen op Informatiehuishouding</c:v>
                </c:pt>
                <c:pt idx="1">
                  <c:v>A2. Iedereen informatiebekwaam</c:v>
                </c:pt>
                <c:pt idx="2">
                  <c:v>B1: Eén zaak, één helder dossier </c:v>
                </c:pt>
                <c:pt idx="3">
                  <c:v>B2: Uniform werken in mappen en dossiers </c:v>
                </c:pt>
                <c:pt idx="4">
                  <c:v>C1: Kwaliteit vanaf de start </c:v>
                </c:pt>
                <c:pt idx="5">
                  <c:v>C2: Juiste lifecycle van documenten </c:v>
                </c:pt>
                <c:pt idx="6">
                  <c:v>D1: Informatie snel en eenvoudig vindbaar </c:v>
                </c:pt>
                <c:pt idx="7">
                  <c:v>D2: Openbaarheid als norm </c:v>
                </c:pt>
                <c:pt idx="8">
                  <c:v>E1: Veiligheid en privacy altijd voorop </c:v>
                </c:pt>
                <c:pt idx="9">
                  <c:v>F1. De keten werkt als één</c:v>
                </c:pt>
              </c:strCache>
            </c:strRef>
          </c:cat>
          <c:val>
            <c:numRef>
              <c:f>'Overzicht per IHH principe'!$C$2:$C$11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EE4-498E-AB30-5AA6E76A8055}"/>
            </c:ext>
          </c:extLst>
        </c:ser>
        <c:ser>
          <c:idx val="1"/>
          <c:order val="1"/>
          <c:spPr>
            <a:solidFill>
              <a:schemeClr val="accent2"/>
            </a:solidFill>
            <a:ln>
              <a:noFill/>
            </a:ln>
            <a:effectLst/>
          </c:spPr>
          <c:invertIfNegative val="0"/>
          <c:cat>
            <c:strRef>
              <c:f>'Overzicht per IHH principe'!$A$2:$A$11</c:f>
              <c:strCache>
                <c:ptCount val="10"/>
                <c:pt idx="0">
                  <c:v>A1: Actief sturen op Informatiehuishouding</c:v>
                </c:pt>
                <c:pt idx="1">
                  <c:v>A2. Iedereen informatiebekwaam</c:v>
                </c:pt>
                <c:pt idx="2">
                  <c:v>B1: Eén zaak, één helder dossier </c:v>
                </c:pt>
                <c:pt idx="3">
                  <c:v>B2: Uniform werken in mappen en dossiers </c:v>
                </c:pt>
                <c:pt idx="4">
                  <c:v>C1: Kwaliteit vanaf de start </c:v>
                </c:pt>
                <c:pt idx="5">
                  <c:v>C2: Juiste lifecycle van documenten </c:v>
                </c:pt>
                <c:pt idx="6">
                  <c:v>D1: Informatie snel en eenvoudig vindbaar </c:v>
                </c:pt>
                <c:pt idx="7">
                  <c:v>D2: Openbaarheid als norm </c:v>
                </c:pt>
                <c:pt idx="8">
                  <c:v>E1: Veiligheid en privacy altijd voorop </c:v>
                </c:pt>
                <c:pt idx="9">
                  <c:v>F1. De keten werkt als één</c:v>
                </c:pt>
              </c:strCache>
            </c:strRef>
          </c:cat>
          <c:val>
            <c:numRef>
              <c:f>'Overzicht per IHH principe'!$D$2:$D$11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EE4-498E-AB30-5AA6E76A8055}"/>
            </c:ext>
          </c:extLst>
        </c:ser>
        <c:ser>
          <c:idx val="2"/>
          <c:order val="2"/>
          <c:spPr>
            <a:solidFill>
              <a:srgbClr val="0070C0"/>
            </a:solidFill>
            <a:ln>
              <a:noFill/>
            </a:ln>
            <a:effectLst/>
          </c:spPr>
          <c:invertIfNegative val="0"/>
          <c:cat>
            <c:strRef>
              <c:f>'Overzicht per IHH principe'!$A$2:$A$11</c:f>
              <c:strCache>
                <c:ptCount val="10"/>
                <c:pt idx="0">
                  <c:v>A1: Actief sturen op Informatiehuishouding</c:v>
                </c:pt>
                <c:pt idx="1">
                  <c:v>A2. Iedereen informatiebekwaam</c:v>
                </c:pt>
                <c:pt idx="2">
                  <c:v>B1: Eén zaak, één helder dossier </c:v>
                </c:pt>
                <c:pt idx="3">
                  <c:v>B2: Uniform werken in mappen en dossiers </c:v>
                </c:pt>
                <c:pt idx="4">
                  <c:v>C1: Kwaliteit vanaf de start </c:v>
                </c:pt>
                <c:pt idx="5">
                  <c:v>C2: Juiste lifecycle van documenten </c:v>
                </c:pt>
                <c:pt idx="6">
                  <c:v>D1: Informatie snel en eenvoudig vindbaar </c:v>
                </c:pt>
                <c:pt idx="7">
                  <c:v>D2: Openbaarheid als norm </c:v>
                </c:pt>
                <c:pt idx="8">
                  <c:v>E1: Veiligheid en privacy altijd voorop </c:v>
                </c:pt>
                <c:pt idx="9">
                  <c:v>F1. De keten werkt als één</c:v>
                </c:pt>
              </c:strCache>
            </c:strRef>
          </c:cat>
          <c:val>
            <c:numRef>
              <c:f>'Overzicht per IHH principe'!$E$2:$E$11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EE4-498E-AB30-5AA6E76A8055}"/>
            </c:ext>
          </c:extLst>
        </c:ser>
        <c:ser>
          <c:idx val="3"/>
          <c:order val="3"/>
          <c:spPr>
            <a:solidFill>
              <a:schemeClr val="accent6"/>
            </a:solidFill>
            <a:ln>
              <a:noFill/>
            </a:ln>
            <a:effectLst/>
          </c:spPr>
          <c:invertIfNegative val="0"/>
          <c:cat>
            <c:strRef>
              <c:f>'Overzicht per IHH principe'!$A$2:$A$11</c:f>
              <c:strCache>
                <c:ptCount val="10"/>
                <c:pt idx="0">
                  <c:v>A1: Actief sturen op Informatiehuishouding</c:v>
                </c:pt>
                <c:pt idx="1">
                  <c:v>A2. Iedereen informatiebekwaam</c:v>
                </c:pt>
                <c:pt idx="2">
                  <c:v>B1: Eén zaak, één helder dossier </c:v>
                </c:pt>
                <c:pt idx="3">
                  <c:v>B2: Uniform werken in mappen en dossiers </c:v>
                </c:pt>
                <c:pt idx="4">
                  <c:v>C1: Kwaliteit vanaf de start </c:v>
                </c:pt>
                <c:pt idx="5">
                  <c:v>C2: Juiste lifecycle van documenten </c:v>
                </c:pt>
                <c:pt idx="6">
                  <c:v>D1: Informatie snel en eenvoudig vindbaar </c:v>
                </c:pt>
                <c:pt idx="7">
                  <c:v>D2: Openbaarheid als norm </c:v>
                </c:pt>
                <c:pt idx="8">
                  <c:v>E1: Veiligheid en privacy altijd voorop </c:v>
                </c:pt>
                <c:pt idx="9">
                  <c:v>F1. De keten werkt als één</c:v>
                </c:pt>
              </c:strCache>
            </c:strRef>
          </c:cat>
          <c:val>
            <c:numRef>
              <c:f>'Overzicht per IHH principe'!$F$2:$F$11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5EE4-498E-AB30-5AA6E76A8055}"/>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principe'!$A$2:$A$11</c:f>
              <c:strCache>
                <c:ptCount val="10"/>
                <c:pt idx="0">
                  <c:v>A1: Actief sturen op Informatiehuishouding</c:v>
                </c:pt>
                <c:pt idx="1">
                  <c:v>A2. Iedereen informatiebekwaam</c:v>
                </c:pt>
                <c:pt idx="2">
                  <c:v>B1: Eén zaak, één helder dossier </c:v>
                </c:pt>
                <c:pt idx="3">
                  <c:v>B2: Uniform werken in mappen en dossiers </c:v>
                </c:pt>
                <c:pt idx="4">
                  <c:v>C1: Kwaliteit vanaf de start </c:v>
                </c:pt>
                <c:pt idx="5">
                  <c:v>C2: Juiste lifecycle van documenten </c:v>
                </c:pt>
                <c:pt idx="6">
                  <c:v>D1: Informatie snel en eenvoudig vindbaar </c:v>
                </c:pt>
                <c:pt idx="7">
                  <c:v>D2: Openbaarheid als norm </c:v>
                </c:pt>
                <c:pt idx="8">
                  <c:v>E1: Veiligheid en privacy altijd voorop </c:v>
                </c:pt>
                <c:pt idx="9">
                  <c:v>F1. De keten werkt als één</c:v>
                </c:pt>
              </c:strCache>
            </c:strRef>
          </c:cat>
          <c:val>
            <c:numRef>
              <c:f>'Overzicht per IHH principe'!$G$2:$G$11</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5EE4-498E-AB30-5AA6E76A8055}"/>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principe'!$A$35</c:f>
          <c:strCache>
            <c:ptCount val="1"/>
            <c:pt idx="0">
              <c:v>A2. Iedereen informatiebekwaam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principe'!$A$36:$A$41</c:f>
              <c:strCache>
                <c:ptCount val="6"/>
                <c:pt idx="0">
                  <c:v>(6) KWIV geïmplementeerd en onderdeel HR-cyclus</c:v>
                </c:pt>
                <c:pt idx="1">
                  <c:v>(7) Voldoende deskundige IHH professionals</c:v>
                </c:pt>
                <c:pt idx="2">
                  <c:v>(8) Doorlopende IHH opleidingen, centraal opleidingsprogramma</c:v>
                </c:pt>
                <c:pt idx="3">
                  <c:v>(9) Niet-IHH personeel (managers, directie) structureel opgeleid</c:v>
                </c:pt>
                <c:pt idx="4">
                  <c:v>(10) Heldere gedragslijnen omgang met informatie en onderdeel HRM cyclus</c:v>
                </c:pt>
                <c:pt idx="5">
                  <c:v>(11) Inzetten van nieuwe/innovatieve vormen van samenwerking t.b.v. IHH</c:v>
                </c:pt>
              </c:strCache>
            </c:strRef>
          </c:cat>
          <c:val>
            <c:numRef>
              <c:f>'Overzicht per IHH principe'!$C$36:$C$41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2E8-4F79-863A-6ECBD095D49E}"/>
            </c:ext>
          </c:extLst>
        </c:ser>
        <c:ser>
          <c:idx val="1"/>
          <c:order val="1"/>
          <c:spPr>
            <a:solidFill>
              <a:schemeClr val="accent2"/>
            </a:solidFill>
            <a:ln>
              <a:noFill/>
            </a:ln>
            <a:effectLst/>
          </c:spPr>
          <c:invertIfNegative val="0"/>
          <c:cat>
            <c:strRef>
              <c:f>'Overzicht per IHH principe'!$A$36:$A$41</c:f>
              <c:strCache>
                <c:ptCount val="6"/>
                <c:pt idx="0">
                  <c:v>(6) KWIV geïmplementeerd en onderdeel HR-cyclus</c:v>
                </c:pt>
                <c:pt idx="1">
                  <c:v>(7) Voldoende deskundige IHH professionals</c:v>
                </c:pt>
                <c:pt idx="2">
                  <c:v>(8) Doorlopende IHH opleidingen, centraal opleidingsprogramma</c:v>
                </c:pt>
                <c:pt idx="3">
                  <c:v>(9) Niet-IHH personeel (managers, directie) structureel opgeleid</c:v>
                </c:pt>
                <c:pt idx="4">
                  <c:v>(10) Heldere gedragslijnen omgang met informatie en onderdeel HRM cyclus</c:v>
                </c:pt>
                <c:pt idx="5">
                  <c:v>(11) Inzetten van nieuwe/innovatieve vormen van samenwerking t.b.v. IHH</c:v>
                </c:pt>
              </c:strCache>
            </c:strRef>
          </c:cat>
          <c:val>
            <c:numRef>
              <c:f>'Overzicht per IHH principe'!$D$36:$D$41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2E8-4F79-863A-6ECBD095D49E}"/>
            </c:ext>
          </c:extLst>
        </c:ser>
        <c:ser>
          <c:idx val="2"/>
          <c:order val="2"/>
          <c:spPr>
            <a:solidFill>
              <a:schemeClr val="accent1"/>
            </a:solidFill>
            <a:ln>
              <a:noFill/>
            </a:ln>
            <a:effectLst/>
          </c:spPr>
          <c:invertIfNegative val="0"/>
          <c:cat>
            <c:strRef>
              <c:f>'Overzicht per IHH principe'!$A$36:$A$41</c:f>
              <c:strCache>
                <c:ptCount val="6"/>
                <c:pt idx="0">
                  <c:v>(6) KWIV geïmplementeerd en onderdeel HR-cyclus</c:v>
                </c:pt>
                <c:pt idx="1">
                  <c:v>(7) Voldoende deskundige IHH professionals</c:v>
                </c:pt>
                <c:pt idx="2">
                  <c:v>(8) Doorlopende IHH opleidingen, centraal opleidingsprogramma</c:v>
                </c:pt>
                <c:pt idx="3">
                  <c:v>(9) Niet-IHH personeel (managers, directie) structureel opgeleid</c:v>
                </c:pt>
                <c:pt idx="4">
                  <c:v>(10) Heldere gedragslijnen omgang met informatie en onderdeel HRM cyclus</c:v>
                </c:pt>
                <c:pt idx="5">
                  <c:v>(11) Inzetten van nieuwe/innovatieve vormen van samenwerking t.b.v. IHH</c:v>
                </c:pt>
              </c:strCache>
            </c:strRef>
          </c:cat>
          <c:val>
            <c:numRef>
              <c:f>'Overzicht per IHH principe'!$E$36:$E$41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2E8-4F79-863A-6ECBD095D49E}"/>
            </c:ext>
          </c:extLst>
        </c:ser>
        <c:ser>
          <c:idx val="3"/>
          <c:order val="3"/>
          <c:spPr>
            <a:solidFill>
              <a:schemeClr val="accent6"/>
            </a:solidFill>
            <a:ln>
              <a:noFill/>
            </a:ln>
            <a:effectLst/>
          </c:spPr>
          <c:invertIfNegative val="0"/>
          <c:cat>
            <c:strRef>
              <c:f>'Overzicht per IHH principe'!$A$36:$A$41</c:f>
              <c:strCache>
                <c:ptCount val="6"/>
                <c:pt idx="0">
                  <c:v>(6) KWIV geïmplementeerd en onderdeel HR-cyclus</c:v>
                </c:pt>
                <c:pt idx="1">
                  <c:v>(7) Voldoende deskundige IHH professionals</c:v>
                </c:pt>
                <c:pt idx="2">
                  <c:v>(8) Doorlopende IHH opleidingen, centraal opleidingsprogramma</c:v>
                </c:pt>
                <c:pt idx="3">
                  <c:v>(9) Niet-IHH personeel (managers, directie) structureel opgeleid</c:v>
                </c:pt>
                <c:pt idx="4">
                  <c:v>(10) Heldere gedragslijnen omgang met informatie en onderdeel HRM cyclus</c:v>
                </c:pt>
                <c:pt idx="5">
                  <c:v>(11) Inzetten van nieuwe/innovatieve vormen van samenwerking t.b.v. IHH</c:v>
                </c:pt>
              </c:strCache>
            </c:strRef>
          </c:cat>
          <c:val>
            <c:numRef>
              <c:f>'Overzicht per IHH principe'!$F$36:$F$41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2E8-4F79-863A-6ECBD095D49E}"/>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principe'!$A$36:$A$41</c:f>
              <c:strCache>
                <c:ptCount val="6"/>
                <c:pt idx="0">
                  <c:v>(6) KWIV geïmplementeerd en onderdeel HR-cyclus</c:v>
                </c:pt>
                <c:pt idx="1">
                  <c:v>(7) Voldoende deskundige IHH professionals</c:v>
                </c:pt>
                <c:pt idx="2">
                  <c:v>(8) Doorlopende IHH opleidingen, centraal opleidingsprogramma</c:v>
                </c:pt>
                <c:pt idx="3">
                  <c:v>(9) Niet-IHH personeel (managers, directie) structureel opgeleid</c:v>
                </c:pt>
                <c:pt idx="4">
                  <c:v>(10) Heldere gedragslijnen omgang met informatie en onderdeel HRM cyclus</c:v>
                </c:pt>
                <c:pt idx="5">
                  <c:v>(11) Inzetten van nieuwe/innovatieve vormen van samenwerking t.b.v. IHH</c:v>
                </c:pt>
              </c:strCache>
            </c:strRef>
          </c:cat>
          <c:val>
            <c:numRef>
              <c:f>'Overzicht per IHH principe'!$G$36:$G$41</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B2E8-4F79-863A-6ECBD095D49E}"/>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principe'!$A$52</c:f>
          <c:strCache>
            <c:ptCount val="1"/>
            <c:pt idx="0">
              <c:v>B1: Eén zaak, één helder dossier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principe'!$A$53:$A$55</c:f>
              <c:strCache>
                <c:ptCount val="3"/>
                <c:pt idx="0">
                  <c:v>(1) Informatie die nodig is om overheidshandelen te reconstrueren is onder beheer gebracht</c:v>
                </c:pt>
                <c:pt idx="1">
                  <c:v>(12) Actueel overzicht van aanwezige informatie en verantwoordelijkheden</c:v>
                </c:pt>
                <c:pt idx="2">
                  <c:v>(13) Informatie duurzaam toegankelijk door efficiënt ingerichte processen</c:v>
                </c:pt>
              </c:strCache>
            </c:strRef>
          </c:cat>
          <c:val>
            <c:numRef>
              <c:f>'Overzicht per IHH principe'!$C$53:$C$55</c:f>
              <c:numCache>
                <c:formatCode>0.0</c:formatCode>
                <c:ptCount val="3"/>
                <c:pt idx="0">
                  <c:v>0</c:v>
                </c:pt>
                <c:pt idx="1">
                  <c:v>0</c:v>
                </c:pt>
                <c:pt idx="2">
                  <c:v>0</c:v>
                </c:pt>
              </c:numCache>
            </c:numRef>
          </c:val>
          <c:extLst>
            <c:ext xmlns:c16="http://schemas.microsoft.com/office/drawing/2014/chart" uri="{C3380CC4-5D6E-409C-BE32-E72D297353CC}">
              <c16:uniqueId val="{00000000-24AC-40BA-B2A5-A4603646662E}"/>
            </c:ext>
          </c:extLst>
        </c:ser>
        <c:ser>
          <c:idx val="1"/>
          <c:order val="1"/>
          <c:spPr>
            <a:solidFill>
              <a:schemeClr val="accent2"/>
            </a:solidFill>
            <a:ln>
              <a:noFill/>
            </a:ln>
            <a:effectLst/>
          </c:spPr>
          <c:invertIfNegative val="0"/>
          <c:cat>
            <c:strRef>
              <c:f>'Overzicht per IHH principe'!$A$53:$A$55</c:f>
              <c:strCache>
                <c:ptCount val="3"/>
                <c:pt idx="0">
                  <c:v>(1) Informatie die nodig is om overheidshandelen te reconstrueren is onder beheer gebracht</c:v>
                </c:pt>
                <c:pt idx="1">
                  <c:v>(12) Actueel overzicht van aanwezige informatie en verantwoordelijkheden</c:v>
                </c:pt>
                <c:pt idx="2">
                  <c:v>(13) Informatie duurzaam toegankelijk door efficiënt ingerichte processen</c:v>
                </c:pt>
              </c:strCache>
            </c:strRef>
          </c:cat>
          <c:val>
            <c:numRef>
              <c:f>'Overzicht per IHH principe'!$D$53:$D$55</c:f>
              <c:numCache>
                <c:formatCode>0.0</c:formatCode>
                <c:ptCount val="3"/>
                <c:pt idx="0">
                  <c:v>0</c:v>
                </c:pt>
                <c:pt idx="1">
                  <c:v>0</c:v>
                </c:pt>
                <c:pt idx="2">
                  <c:v>0</c:v>
                </c:pt>
              </c:numCache>
            </c:numRef>
          </c:val>
          <c:extLst>
            <c:ext xmlns:c16="http://schemas.microsoft.com/office/drawing/2014/chart" uri="{C3380CC4-5D6E-409C-BE32-E72D297353CC}">
              <c16:uniqueId val="{00000001-24AC-40BA-B2A5-A4603646662E}"/>
            </c:ext>
          </c:extLst>
        </c:ser>
        <c:ser>
          <c:idx val="2"/>
          <c:order val="2"/>
          <c:spPr>
            <a:solidFill>
              <a:srgbClr val="0070C0"/>
            </a:solidFill>
            <a:ln>
              <a:noFill/>
            </a:ln>
            <a:effectLst/>
          </c:spPr>
          <c:invertIfNegative val="0"/>
          <c:cat>
            <c:strRef>
              <c:f>'Overzicht per IHH principe'!$A$53:$A$55</c:f>
              <c:strCache>
                <c:ptCount val="3"/>
                <c:pt idx="0">
                  <c:v>(1) Informatie die nodig is om overheidshandelen te reconstrueren is onder beheer gebracht</c:v>
                </c:pt>
                <c:pt idx="1">
                  <c:v>(12) Actueel overzicht van aanwezige informatie en verantwoordelijkheden</c:v>
                </c:pt>
                <c:pt idx="2">
                  <c:v>(13) Informatie duurzaam toegankelijk door efficiënt ingerichte processen</c:v>
                </c:pt>
              </c:strCache>
            </c:strRef>
          </c:cat>
          <c:val>
            <c:numRef>
              <c:f>'Overzicht per IHH principe'!$E$53:$E$55</c:f>
              <c:numCache>
                <c:formatCode>0.0</c:formatCode>
                <c:ptCount val="3"/>
                <c:pt idx="0">
                  <c:v>0</c:v>
                </c:pt>
                <c:pt idx="1">
                  <c:v>0</c:v>
                </c:pt>
                <c:pt idx="2">
                  <c:v>0</c:v>
                </c:pt>
              </c:numCache>
            </c:numRef>
          </c:val>
          <c:extLst>
            <c:ext xmlns:c16="http://schemas.microsoft.com/office/drawing/2014/chart" uri="{C3380CC4-5D6E-409C-BE32-E72D297353CC}">
              <c16:uniqueId val="{00000002-24AC-40BA-B2A5-A4603646662E}"/>
            </c:ext>
          </c:extLst>
        </c:ser>
        <c:ser>
          <c:idx val="3"/>
          <c:order val="3"/>
          <c:spPr>
            <a:solidFill>
              <a:schemeClr val="accent6"/>
            </a:solidFill>
            <a:ln>
              <a:noFill/>
            </a:ln>
            <a:effectLst/>
          </c:spPr>
          <c:invertIfNegative val="0"/>
          <c:cat>
            <c:strRef>
              <c:f>'Overzicht per IHH principe'!$A$53:$A$55</c:f>
              <c:strCache>
                <c:ptCount val="3"/>
                <c:pt idx="0">
                  <c:v>(1) Informatie die nodig is om overheidshandelen te reconstrueren is onder beheer gebracht</c:v>
                </c:pt>
                <c:pt idx="1">
                  <c:v>(12) Actueel overzicht van aanwezige informatie en verantwoordelijkheden</c:v>
                </c:pt>
                <c:pt idx="2">
                  <c:v>(13) Informatie duurzaam toegankelijk door efficiënt ingerichte processen</c:v>
                </c:pt>
              </c:strCache>
            </c:strRef>
          </c:cat>
          <c:val>
            <c:numRef>
              <c:f>'Overzicht per IHH principe'!$F$53:$F$55</c:f>
              <c:numCache>
                <c:formatCode>0.0</c:formatCode>
                <c:ptCount val="3"/>
                <c:pt idx="0">
                  <c:v>0</c:v>
                </c:pt>
                <c:pt idx="1">
                  <c:v>0</c:v>
                </c:pt>
                <c:pt idx="2">
                  <c:v>0</c:v>
                </c:pt>
              </c:numCache>
            </c:numRef>
          </c:val>
          <c:extLst>
            <c:ext xmlns:c16="http://schemas.microsoft.com/office/drawing/2014/chart" uri="{C3380CC4-5D6E-409C-BE32-E72D297353CC}">
              <c16:uniqueId val="{00000003-24AC-40BA-B2A5-A4603646662E}"/>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principe'!$A$53:$A$55</c:f>
              <c:strCache>
                <c:ptCount val="3"/>
                <c:pt idx="0">
                  <c:v>(1) Informatie die nodig is om overheidshandelen te reconstrueren is onder beheer gebracht</c:v>
                </c:pt>
                <c:pt idx="1">
                  <c:v>(12) Actueel overzicht van aanwezige informatie en verantwoordelijkheden</c:v>
                </c:pt>
                <c:pt idx="2">
                  <c:v>(13) Informatie duurzaam toegankelijk door efficiënt ingerichte processen</c:v>
                </c:pt>
              </c:strCache>
            </c:strRef>
          </c:cat>
          <c:val>
            <c:numRef>
              <c:f>'Overzicht per IHH principe'!$G$53:$G$55</c:f>
              <c:numCache>
                <c:formatCode>0.0</c:formatCode>
                <c:ptCount val="3"/>
                <c:pt idx="0">
                  <c:v>0</c:v>
                </c:pt>
                <c:pt idx="1">
                  <c:v>0</c:v>
                </c:pt>
                <c:pt idx="2">
                  <c:v>0</c:v>
                </c:pt>
              </c:numCache>
            </c:numRef>
          </c:val>
          <c:extLst>
            <c:ext xmlns:c16="http://schemas.microsoft.com/office/drawing/2014/chart" uri="{C3380CC4-5D6E-409C-BE32-E72D297353CC}">
              <c16:uniqueId val="{00000004-24AC-40BA-B2A5-A4603646662E}"/>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principe'!$A$66</c:f>
          <c:strCache>
            <c:ptCount val="1"/>
            <c:pt idx="0">
              <c:v>B2: Uniform werken in mappen en dossiers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principe'!$A$67:$A$69</c:f>
              <c:strCache>
                <c:ptCount val="3"/>
                <c:pt idx="0">
                  <c:v>(21) werkprocessen en IT ondersteunen de organisatie en medewerkers</c:v>
                </c:pt>
                <c:pt idx="1">
                  <c:v>(23) DMS- en RMA-systemen zijn ingericht volgens de geldende (Rijks)standaarden</c:v>
                </c:pt>
                <c:pt idx="2">
                  <c:v>(24) Voor de inrichting werkprocessen en informatiesystemen wordt bij ontwerp al gekeken naar duurzame toegankelijkheid</c:v>
                </c:pt>
              </c:strCache>
            </c:strRef>
          </c:cat>
          <c:val>
            <c:numRef>
              <c:f>'Overzicht per IHH principe'!$C$67:$C$69</c:f>
              <c:numCache>
                <c:formatCode>0.0</c:formatCode>
                <c:ptCount val="3"/>
                <c:pt idx="0">
                  <c:v>0</c:v>
                </c:pt>
                <c:pt idx="1">
                  <c:v>0</c:v>
                </c:pt>
                <c:pt idx="2">
                  <c:v>0</c:v>
                </c:pt>
              </c:numCache>
            </c:numRef>
          </c:val>
          <c:extLst>
            <c:ext xmlns:c16="http://schemas.microsoft.com/office/drawing/2014/chart" uri="{C3380CC4-5D6E-409C-BE32-E72D297353CC}">
              <c16:uniqueId val="{00000000-4225-4A2D-A1D2-E572778059B2}"/>
            </c:ext>
          </c:extLst>
        </c:ser>
        <c:ser>
          <c:idx val="1"/>
          <c:order val="1"/>
          <c:spPr>
            <a:solidFill>
              <a:schemeClr val="accent2"/>
            </a:solidFill>
            <a:ln>
              <a:noFill/>
            </a:ln>
            <a:effectLst/>
          </c:spPr>
          <c:invertIfNegative val="0"/>
          <c:cat>
            <c:strRef>
              <c:f>'Overzicht per IHH principe'!$A$67:$A$69</c:f>
              <c:strCache>
                <c:ptCount val="3"/>
                <c:pt idx="0">
                  <c:v>(21) werkprocessen en IT ondersteunen de organisatie en medewerkers</c:v>
                </c:pt>
                <c:pt idx="1">
                  <c:v>(23) DMS- en RMA-systemen zijn ingericht volgens de geldende (Rijks)standaarden</c:v>
                </c:pt>
                <c:pt idx="2">
                  <c:v>(24) Voor de inrichting werkprocessen en informatiesystemen wordt bij ontwerp al gekeken naar duurzame toegankelijkheid</c:v>
                </c:pt>
              </c:strCache>
            </c:strRef>
          </c:cat>
          <c:val>
            <c:numRef>
              <c:f>'Overzicht per IHH principe'!$D$67:$D$69</c:f>
              <c:numCache>
                <c:formatCode>0.0</c:formatCode>
                <c:ptCount val="3"/>
                <c:pt idx="0">
                  <c:v>0</c:v>
                </c:pt>
                <c:pt idx="1">
                  <c:v>0</c:v>
                </c:pt>
                <c:pt idx="2">
                  <c:v>0</c:v>
                </c:pt>
              </c:numCache>
            </c:numRef>
          </c:val>
          <c:extLst>
            <c:ext xmlns:c16="http://schemas.microsoft.com/office/drawing/2014/chart" uri="{C3380CC4-5D6E-409C-BE32-E72D297353CC}">
              <c16:uniqueId val="{00000001-4225-4A2D-A1D2-E572778059B2}"/>
            </c:ext>
          </c:extLst>
        </c:ser>
        <c:ser>
          <c:idx val="2"/>
          <c:order val="2"/>
          <c:spPr>
            <a:solidFill>
              <a:srgbClr val="0070C0"/>
            </a:solidFill>
            <a:ln>
              <a:noFill/>
            </a:ln>
            <a:effectLst/>
          </c:spPr>
          <c:invertIfNegative val="0"/>
          <c:cat>
            <c:strRef>
              <c:f>'Overzicht per IHH principe'!$A$67:$A$69</c:f>
              <c:strCache>
                <c:ptCount val="3"/>
                <c:pt idx="0">
                  <c:v>(21) werkprocessen en IT ondersteunen de organisatie en medewerkers</c:v>
                </c:pt>
                <c:pt idx="1">
                  <c:v>(23) DMS- en RMA-systemen zijn ingericht volgens de geldende (Rijks)standaarden</c:v>
                </c:pt>
                <c:pt idx="2">
                  <c:v>(24) Voor de inrichting werkprocessen en informatiesystemen wordt bij ontwerp al gekeken naar duurzame toegankelijkheid</c:v>
                </c:pt>
              </c:strCache>
            </c:strRef>
          </c:cat>
          <c:val>
            <c:numRef>
              <c:f>'Overzicht per IHH principe'!$E$67:$E$69</c:f>
              <c:numCache>
                <c:formatCode>0.0</c:formatCode>
                <c:ptCount val="3"/>
                <c:pt idx="0">
                  <c:v>0</c:v>
                </c:pt>
                <c:pt idx="1">
                  <c:v>0</c:v>
                </c:pt>
                <c:pt idx="2">
                  <c:v>0</c:v>
                </c:pt>
              </c:numCache>
            </c:numRef>
          </c:val>
          <c:extLst>
            <c:ext xmlns:c16="http://schemas.microsoft.com/office/drawing/2014/chart" uri="{C3380CC4-5D6E-409C-BE32-E72D297353CC}">
              <c16:uniqueId val="{00000002-4225-4A2D-A1D2-E572778059B2}"/>
            </c:ext>
          </c:extLst>
        </c:ser>
        <c:ser>
          <c:idx val="3"/>
          <c:order val="3"/>
          <c:spPr>
            <a:solidFill>
              <a:schemeClr val="accent6"/>
            </a:solidFill>
            <a:ln>
              <a:noFill/>
            </a:ln>
            <a:effectLst/>
          </c:spPr>
          <c:invertIfNegative val="0"/>
          <c:cat>
            <c:strRef>
              <c:f>'Overzicht per IHH principe'!$A$67:$A$69</c:f>
              <c:strCache>
                <c:ptCount val="3"/>
                <c:pt idx="0">
                  <c:v>(21) werkprocessen en IT ondersteunen de organisatie en medewerkers</c:v>
                </c:pt>
                <c:pt idx="1">
                  <c:v>(23) DMS- en RMA-systemen zijn ingericht volgens de geldende (Rijks)standaarden</c:v>
                </c:pt>
                <c:pt idx="2">
                  <c:v>(24) Voor de inrichting werkprocessen en informatiesystemen wordt bij ontwerp al gekeken naar duurzame toegankelijkheid</c:v>
                </c:pt>
              </c:strCache>
            </c:strRef>
          </c:cat>
          <c:val>
            <c:numRef>
              <c:f>'Overzicht per IHH principe'!$F$67:$F$69</c:f>
              <c:numCache>
                <c:formatCode>0.0</c:formatCode>
                <c:ptCount val="3"/>
                <c:pt idx="0">
                  <c:v>0</c:v>
                </c:pt>
                <c:pt idx="1">
                  <c:v>0</c:v>
                </c:pt>
                <c:pt idx="2">
                  <c:v>0</c:v>
                </c:pt>
              </c:numCache>
            </c:numRef>
          </c:val>
          <c:extLst>
            <c:ext xmlns:c16="http://schemas.microsoft.com/office/drawing/2014/chart" uri="{C3380CC4-5D6E-409C-BE32-E72D297353CC}">
              <c16:uniqueId val="{00000003-4225-4A2D-A1D2-E572778059B2}"/>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'Overzicht per IHH principe'!$A$67:$A$69</c:f>
              <c:strCache>
                <c:ptCount val="3"/>
                <c:pt idx="0">
                  <c:v>(21) werkprocessen en IT ondersteunen de organisatie en medewerkers</c:v>
                </c:pt>
                <c:pt idx="1">
                  <c:v>(23) DMS- en RMA-systemen zijn ingericht volgens de geldende (Rijks)standaarden</c:v>
                </c:pt>
                <c:pt idx="2">
                  <c:v>(24) Voor de inrichting werkprocessen en informatiesystemen wordt bij ontwerp al gekeken naar duurzame toegankelijkheid</c:v>
                </c:pt>
              </c:strCache>
            </c:strRef>
          </c:cat>
          <c:val>
            <c:numRef>
              <c:f>'Overzicht per IHH principe'!$G$67:$G$69</c:f>
              <c:numCache>
                <c:formatCode>0.0</c:formatCode>
                <c:ptCount val="3"/>
                <c:pt idx="0">
                  <c:v>0</c:v>
                </c:pt>
                <c:pt idx="1">
                  <c:v>0</c:v>
                </c:pt>
                <c:pt idx="2">
                  <c:v>0</c:v>
                </c:pt>
              </c:numCache>
            </c:numRef>
          </c:val>
          <c:extLst>
            <c:ext xmlns:c16="http://schemas.microsoft.com/office/drawing/2014/chart" uri="{C3380CC4-5D6E-409C-BE32-E72D297353CC}">
              <c16:uniqueId val="{00000004-4225-4A2D-A1D2-E572778059B2}"/>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principe'!$A$80</c:f>
          <c:strCache>
            <c:ptCount val="1"/>
            <c:pt idx="0">
              <c:v>C1: Kwaliteit vanaf de start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principe'!$A$81:$A$85</c:f>
              <c:strCache>
                <c:ptCount val="5"/>
                <c:pt idx="0">
                  <c:v>(1) Informatie die nodig is om overheidshandelen te reconstrueren is onder beheer gebracht</c:v>
                </c:pt>
                <c:pt idx="1">
                  <c:v>(2) Informatie is interpreteerbaar en betrouwbaar</c:v>
                </c:pt>
                <c:pt idx="2">
                  <c:v>(12) Actueel overzicht van aanwezige informatie en verantwoordelijkheden</c:v>
                </c:pt>
                <c:pt idx="3">
                  <c:v>(22) ICT-landschap voldoet aan de kwaliteitseisen en is interoperabel</c:v>
                </c:pt>
                <c:pt idx="4">
                  <c:v>(24) Voor de inrichting werkprocessen en informatiesystemen wordt bij ontwerp al gekeken naar duurzame toegankelijkheid</c:v>
                </c:pt>
              </c:strCache>
            </c:strRef>
          </c:cat>
          <c:val>
            <c:numRef>
              <c:f>'Overzicht per IHH principe'!$C$81:$C$85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FF3-4267-9AB7-E6667451FB8C}"/>
            </c:ext>
          </c:extLst>
        </c:ser>
        <c:ser>
          <c:idx val="1"/>
          <c:order val="1"/>
          <c:spPr>
            <a:solidFill>
              <a:schemeClr val="accent2"/>
            </a:solidFill>
            <a:ln>
              <a:noFill/>
            </a:ln>
            <a:effectLst/>
          </c:spPr>
          <c:invertIfNegative val="0"/>
          <c:cat>
            <c:strRef>
              <c:f>'Overzicht per IHH principe'!$A$81:$A$85</c:f>
              <c:strCache>
                <c:ptCount val="5"/>
                <c:pt idx="0">
                  <c:v>(1) Informatie die nodig is om overheidshandelen te reconstrueren is onder beheer gebracht</c:v>
                </c:pt>
                <c:pt idx="1">
                  <c:v>(2) Informatie is interpreteerbaar en betrouwbaar</c:v>
                </c:pt>
                <c:pt idx="2">
                  <c:v>(12) Actueel overzicht van aanwezige informatie en verantwoordelijkheden</c:v>
                </c:pt>
                <c:pt idx="3">
                  <c:v>(22) ICT-landschap voldoet aan de kwaliteitseisen en is interoperabel</c:v>
                </c:pt>
                <c:pt idx="4">
                  <c:v>(24) Voor de inrichting werkprocessen en informatiesystemen wordt bij ontwerp al gekeken naar duurzame toegankelijkheid</c:v>
                </c:pt>
              </c:strCache>
            </c:strRef>
          </c:cat>
          <c:val>
            <c:numRef>
              <c:f>'Overzicht per IHH principe'!$D$81:$D$85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BFF3-4267-9AB7-E6667451FB8C}"/>
            </c:ext>
          </c:extLst>
        </c:ser>
        <c:ser>
          <c:idx val="2"/>
          <c:order val="2"/>
          <c:spPr>
            <a:solidFill>
              <a:srgbClr val="0070C0"/>
            </a:solidFill>
            <a:ln>
              <a:noFill/>
            </a:ln>
            <a:effectLst/>
          </c:spPr>
          <c:invertIfNegative val="0"/>
          <c:cat>
            <c:strRef>
              <c:f>'Overzicht per IHH principe'!$A$81:$A$85</c:f>
              <c:strCache>
                <c:ptCount val="5"/>
                <c:pt idx="0">
                  <c:v>(1) Informatie die nodig is om overheidshandelen te reconstrueren is onder beheer gebracht</c:v>
                </c:pt>
                <c:pt idx="1">
                  <c:v>(2) Informatie is interpreteerbaar en betrouwbaar</c:v>
                </c:pt>
                <c:pt idx="2">
                  <c:v>(12) Actueel overzicht van aanwezige informatie en verantwoordelijkheden</c:v>
                </c:pt>
                <c:pt idx="3">
                  <c:v>(22) ICT-landschap voldoet aan de kwaliteitseisen en is interoperabel</c:v>
                </c:pt>
                <c:pt idx="4">
                  <c:v>(24) Voor de inrichting werkprocessen en informatiesystemen wordt bij ontwerp al gekeken naar duurzame toegankelijkheid</c:v>
                </c:pt>
              </c:strCache>
            </c:strRef>
          </c:cat>
          <c:val>
            <c:numRef>
              <c:f>'Overzicht per IHH principe'!$E$81:$E$85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BFF3-4267-9AB7-E6667451FB8C}"/>
            </c:ext>
          </c:extLst>
        </c:ser>
        <c:ser>
          <c:idx val="3"/>
          <c:order val="3"/>
          <c:spPr>
            <a:solidFill>
              <a:schemeClr val="accent6"/>
            </a:solidFill>
            <a:ln>
              <a:noFill/>
            </a:ln>
            <a:effectLst/>
          </c:spPr>
          <c:invertIfNegative val="0"/>
          <c:cat>
            <c:strRef>
              <c:f>'Overzicht per IHH principe'!$A$81:$A$85</c:f>
              <c:strCache>
                <c:ptCount val="5"/>
                <c:pt idx="0">
                  <c:v>(1) Informatie die nodig is om overheidshandelen te reconstrueren is onder beheer gebracht</c:v>
                </c:pt>
                <c:pt idx="1">
                  <c:v>(2) Informatie is interpreteerbaar en betrouwbaar</c:v>
                </c:pt>
                <c:pt idx="2">
                  <c:v>(12) Actueel overzicht van aanwezige informatie en verantwoordelijkheden</c:v>
                </c:pt>
                <c:pt idx="3">
                  <c:v>(22) ICT-landschap voldoet aan de kwaliteitseisen en is interoperabel</c:v>
                </c:pt>
                <c:pt idx="4">
                  <c:v>(24) Voor de inrichting werkprocessen en informatiesystemen wordt bij ontwerp al gekeken naar duurzame toegankelijkheid</c:v>
                </c:pt>
              </c:strCache>
            </c:strRef>
          </c:cat>
          <c:val>
            <c:numRef>
              <c:f>'Overzicht per IHH principe'!$F$81:$F$85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BFF3-4267-9AB7-E6667451FB8C}"/>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principe'!$A$81:$A$85</c:f>
              <c:strCache>
                <c:ptCount val="5"/>
                <c:pt idx="0">
                  <c:v>(1) Informatie die nodig is om overheidshandelen te reconstrueren is onder beheer gebracht</c:v>
                </c:pt>
                <c:pt idx="1">
                  <c:v>(2) Informatie is interpreteerbaar en betrouwbaar</c:v>
                </c:pt>
                <c:pt idx="2">
                  <c:v>(12) Actueel overzicht van aanwezige informatie en verantwoordelijkheden</c:v>
                </c:pt>
                <c:pt idx="3">
                  <c:v>(22) ICT-landschap voldoet aan de kwaliteitseisen en is interoperabel</c:v>
                </c:pt>
                <c:pt idx="4">
                  <c:v>(24) Voor de inrichting werkprocessen en informatiesystemen wordt bij ontwerp al gekeken naar duurzame toegankelijkheid</c:v>
                </c:pt>
              </c:strCache>
            </c:strRef>
          </c:cat>
          <c:val>
            <c:numRef>
              <c:f>'Overzicht per IHH principe'!$G$81:$G$85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BFF3-4267-9AB7-E6667451FB8C}"/>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principe'!$A$95</c:f>
          <c:strCache>
            <c:ptCount val="1"/>
            <c:pt idx="0">
              <c:v>C2: Juiste lifecycle van documenten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principe'!$A$96:$A$99</c:f>
              <c:strCache>
                <c:ptCount val="4"/>
                <c:pt idx="0">
                  <c:v>(12) Actueel overzicht van aanwezige informatie en verantwoordelijkheden</c:v>
                </c:pt>
                <c:pt idx="1">
                  <c:v>(19) Informatie volgens de bewaartermijnen selectielijst vernietigd</c:v>
                </c:pt>
                <c:pt idx="2">
                  <c:v>(20) overbrenging uit informatiesystemen naar e-depots archiefdienst/NA</c:v>
                </c:pt>
                <c:pt idx="3">
                  <c:v>(22) ICT-landschap voldoet aan de kwaliteitseisen en is interoperabel</c:v>
                </c:pt>
              </c:strCache>
            </c:strRef>
          </c:cat>
          <c:val>
            <c:numRef>
              <c:f>'Overzicht per IHH principe'!$C$96:$C$99</c:f>
              <c:numCache>
                <c:formatCode>0.0</c:formatCode>
                <c:ptCount val="4"/>
                <c:pt idx="0">
                  <c:v>0</c:v>
                </c:pt>
                <c:pt idx="1">
                  <c:v>0</c:v>
                </c:pt>
                <c:pt idx="2">
                  <c:v>0</c:v>
                </c:pt>
                <c:pt idx="3">
                  <c:v>0</c:v>
                </c:pt>
              </c:numCache>
            </c:numRef>
          </c:val>
          <c:extLst>
            <c:ext xmlns:c16="http://schemas.microsoft.com/office/drawing/2014/chart" uri="{C3380CC4-5D6E-409C-BE32-E72D297353CC}">
              <c16:uniqueId val="{00000000-7AD6-4819-BAC4-41B958870E8F}"/>
            </c:ext>
          </c:extLst>
        </c:ser>
        <c:ser>
          <c:idx val="1"/>
          <c:order val="1"/>
          <c:spPr>
            <a:solidFill>
              <a:schemeClr val="accent2"/>
            </a:solidFill>
            <a:ln>
              <a:noFill/>
            </a:ln>
            <a:effectLst/>
          </c:spPr>
          <c:invertIfNegative val="0"/>
          <c:cat>
            <c:strRef>
              <c:f>'Overzicht per IHH principe'!$A$96:$A$99</c:f>
              <c:strCache>
                <c:ptCount val="4"/>
                <c:pt idx="0">
                  <c:v>(12) Actueel overzicht van aanwezige informatie en verantwoordelijkheden</c:v>
                </c:pt>
                <c:pt idx="1">
                  <c:v>(19) Informatie volgens de bewaartermijnen selectielijst vernietigd</c:v>
                </c:pt>
                <c:pt idx="2">
                  <c:v>(20) overbrenging uit informatiesystemen naar e-depots archiefdienst/NA</c:v>
                </c:pt>
                <c:pt idx="3">
                  <c:v>(22) ICT-landschap voldoet aan de kwaliteitseisen en is interoperabel</c:v>
                </c:pt>
              </c:strCache>
            </c:strRef>
          </c:cat>
          <c:val>
            <c:numRef>
              <c:f>'Overzicht per IHH principe'!$D$96:$D$99</c:f>
              <c:numCache>
                <c:formatCode>0.0</c:formatCode>
                <c:ptCount val="4"/>
                <c:pt idx="0">
                  <c:v>0</c:v>
                </c:pt>
                <c:pt idx="1">
                  <c:v>0</c:v>
                </c:pt>
                <c:pt idx="2">
                  <c:v>0</c:v>
                </c:pt>
                <c:pt idx="3">
                  <c:v>0</c:v>
                </c:pt>
              </c:numCache>
            </c:numRef>
          </c:val>
          <c:extLst>
            <c:ext xmlns:c16="http://schemas.microsoft.com/office/drawing/2014/chart" uri="{C3380CC4-5D6E-409C-BE32-E72D297353CC}">
              <c16:uniqueId val="{00000001-7AD6-4819-BAC4-41B958870E8F}"/>
            </c:ext>
          </c:extLst>
        </c:ser>
        <c:ser>
          <c:idx val="2"/>
          <c:order val="2"/>
          <c:spPr>
            <a:solidFill>
              <a:srgbClr val="0070C0"/>
            </a:solidFill>
            <a:ln>
              <a:noFill/>
            </a:ln>
            <a:effectLst/>
          </c:spPr>
          <c:invertIfNegative val="0"/>
          <c:cat>
            <c:strRef>
              <c:f>'Overzicht per IHH principe'!$A$96:$A$99</c:f>
              <c:strCache>
                <c:ptCount val="4"/>
                <c:pt idx="0">
                  <c:v>(12) Actueel overzicht van aanwezige informatie en verantwoordelijkheden</c:v>
                </c:pt>
                <c:pt idx="1">
                  <c:v>(19) Informatie volgens de bewaartermijnen selectielijst vernietigd</c:v>
                </c:pt>
                <c:pt idx="2">
                  <c:v>(20) overbrenging uit informatiesystemen naar e-depots archiefdienst/NA</c:v>
                </c:pt>
                <c:pt idx="3">
                  <c:v>(22) ICT-landschap voldoet aan de kwaliteitseisen en is interoperabel</c:v>
                </c:pt>
              </c:strCache>
            </c:strRef>
          </c:cat>
          <c:val>
            <c:numRef>
              <c:f>'Overzicht per IHH principe'!$E$96:$E$99</c:f>
              <c:numCache>
                <c:formatCode>0.0</c:formatCode>
                <c:ptCount val="4"/>
                <c:pt idx="0">
                  <c:v>0</c:v>
                </c:pt>
                <c:pt idx="1">
                  <c:v>0</c:v>
                </c:pt>
                <c:pt idx="2">
                  <c:v>0</c:v>
                </c:pt>
                <c:pt idx="3">
                  <c:v>0</c:v>
                </c:pt>
              </c:numCache>
            </c:numRef>
          </c:val>
          <c:extLst>
            <c:ext xmlns:c16="http://schemas.microsoft.com/office/drawing/2014/chart" uri="{C3380CC4-5D6E-409C-BE32-E72D297353CC}">
              <c16:uniqueId val="{00000002-7AD6-4819-BAC4-41B958870E8F}"/>
            </c:ext>
          </c:extLst>
        </c:ser>
        <c:ser>
          <c:idx val="3"/>
          <c:order val="3"/>
          <c:spPr>
            <a:solidFill>
              <a:schemeClr val="accent6"/>
            </a:solidFill>
            <a:ln>
              <a:noFill/>
            </a:ln>
            <a:effectLst/>
          </c:spPr>
          <c:invertIfNegative val="0"/>
          <c:cat>
            <c:strRef>
              <c:f>'Overzicht per IHH principe'!$A$96:$A$99</c:f>
              <c:strCache>
                <c:ptCount val="4"/>
                <c:pt idx="0">
                  <c:v>(12) Actueel overzicht van aanwezige informatie en verantwoordelijkheden</c:v>
                </c:pt>
                <c:pt idx="1">
                  <c:v>(19) Informatie volgens de bewaartermijnen selectielijst vernietigd</c:v>
                </c:pt>
                <c:pt idx="2">
                  <c:v>(20) overbrenging uit informatiesystemen naar e-depots archiefdienst/NA</c:v>
                </c:pt>
                <c:pt idx="3">
                  <c:v>(22) ICT-landschap voldoet aan de kwaliteitseisen en is interoperabel</c:v>
                </c:pt>
              </c:strCache>
            </c:strRef>
          </c:cat>
          <c:val>
            <c:numRef>
              <c:f>'Overzicht per IHH principe'!$F$96:$F$99</c:f>
              <c:numCache>
                <c:formatCode>0.0</c:formatCode>
                <c:ptCount val="4"/>
                <c:pt idx="0">
                  <c:v>0</c:v>
                </c:pt>
                <c:pt idx="1">
                  <c:v>0</c:v>
                </c:pt>
                <c:pt idx="2">
                  <c:v>0</c:v>
                </c:pt>
                <c:pt idx="3">
                  <c:v>0</c:v>
                </c:pt>
              </c:numCache>
            </c:numRef>
          </c:val>
          <c:extLst>
            <c:ext xmlns:c16="http://schemas.microsoft.com/office/drawing/2014/chart" uri="{C3380CC4-5D6E-409C-BE32-E72D297353CC}">
              <c16:uniqueId val="{00000003-7AD6-4819-BAC4-41B958870E8F}"/>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6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principe'!$A$96:$A$99</c:f>
              <c:strCache>
                <c:ptCount val="4"/>
                <c:pt idx="0">
                  <c:v>(12) Actueel overzicht van aanwezige informatie en verantwoordelijkheden</c:v>
                </c:pt>
                <c:pt idx="1">
                  <c:v>(19) Informatie volgens de bewaartermijnen selectielijst vernietigd</c:v>
                </c:pt>
                <c:pt idx="2">
                  <c:v>(20) overbrenging uit informatiesystemen naar e-depots archiefdienst/NA</c:v>
                </c:pt>
                <c:pt idx="3">
                  <c:v>(22) ICT-landschap voldoet aan de kwaliteitseisen en is interoperabel</c:v>
                </c:pt>
              </c:strCache>
            </c:strRef>
          </c:cat>
          <c:val>
            <c:numRef>
              <c:f>'Overzicht per IHH principe'!$G$96:$G$99</c:f>
              <c:numCache>
                <c:formatCode>0.0</c:formatCode>
                <c:ptCount val="4"/>
                <c:pt idx="0">
                  <c:v>0</c:v>
                </c:pt>
                <c:pt idx="1">
                  <c:v>0</c:v>
                </c:pt>
                <c:pt idx="2">
                  <c:v>0</c:v>
                </c:pt>
                <c:pt idx="3">
                  <c:v>0</c:v>
                </c:pt>
              </c:numCache>
            </c:numRef>
          </c:val>
          <c:extLst>
            <c:ext xmlns:c16="http://schemas.microsoft.com/office/drawing/2014/chart" uri="{C3380CC4-5D6E-409C-BE32-E72D297353CC}">
              <c16:uniqueId val="{00000004-7AD6-4819-BAC4-41B958870E8F}"/>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principe'!$A$109</c:f>
          <c:strCache>
            <c:ptCount val="1"/>
            <c:pt idx="0">
              <c:v>D1: Informatie snel en eenvoudig vindbaar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principe'!$A$110:$A$114</c:f>
              <c:strCache>
                <c:ptCount val="5"/>
                <c:pt idx="0">
                  <c:v>(4) Medewerkers kunnen alle relevante informatie tijdig (terug)vinden en de informatie is leesbaar</c:v>
                </c:pt>
                <c:pt idx="1">
                  <c:v>(13) Informatie duurzaam toegankelijk door efficiënt ingerichte processen</c:v>
                </c:pt>
                <c:pt idx="2">
                  <c:v>(14) Instrumenten voor doorzoeken informatie meerdere beheersystemen</c:v>
                </c:pt>
                <c:pt idx="3">
                  <c:v>(15) Websites worden duurzaam toegankelijk gearchiveerd</c:v>
                </c:pt>
                <c:pt idx="4">
                  <c:v>(20) overbrenging uit informatiesystemen naar e-depots archiefdienst/NA</c:v>
                </c:pt>
              </c:strCache>
            </c:strRef>
          </c:cat>
          <c:val>
            <c:numRef>
              <c:f>'Overzicht per IHH principe'!$C$110:$C$114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EB2-4F31-8BA3-81650DB080E3}"/>
            </c:ext>
          </c:extLst>
        </c:ser>
        <c:ser>
          <c:idx val="1"/>
          <c:order val="1"/>
          <c:spPr>
            <a:solidFill>
              <a:schemeClr val="accent2"/>
            </a:solidFill>
            <a:ln>
              <a:noFill/>
            </a:ln>
            <a:effectLst/>
          </c:spPr>
          <c:invertIfNegative val="0"/>
          <c:cat>
            <c:strRef>
              <c:f>'Overzicht per IHH principe'!$A$110:$A$114</c:f>
              <c:strCache>
                <c:ptCount val="5"/>
                <c:pt idx="0">
                  <c:v>(4) Medewerkers kunnen alle relevante informatie tijdig (terug)vinden en de informatie is leesbaar</c:v>
                </c:pt>
                <c:pt idx="1">
                  <c:v>(13) Informatie duurzaam toegankelijk door efficiënt ingerichte processen</c:v>
                </c:pt>
                <c:pt idx="2">
                  <c:v>(14) Instrumenten voor doorzoeken informatie meerdere beheersystemen</c:v>
                </c:pt>
                <c:pt idx="3">
                  <c:v>(15) Websites worden duurzaam toegankelijk gearchiveerd</c:v>
                </c:pt>
                <c:pt idx="4">
                  <c:v>(20) overbrenging uit informatiesystemen naar e-depots archiefdienst/NA</c:v>
                </c:pt>
              </c:strCache>
            </c:strRef>
          </c:cat>
          <c:val>
            <c:numRef>
              <c:f>'Overzicht per IHH principe'!$D$110:$D$114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6EB2-4F31-8BA3-81650DB080E3}"/>
            </c:ext>
          </c:extLst>
        </c:ser>
        <c:ser>
          <c:idx val="2"/>
          <c:order val="2"/>
          <c:spPr>
            <a:solidFill>
              <a:srgbClr val="0070C0"/>
            </a:solidFill>
            <a:ln>
              <a:noFill/>
            </a:ln>
            <a:effectLst/>
          </c:spPr>
          <c:invertIfNegative val="0"/>
          <c:cat>
            <c:strRef>
              <c:f>'Overzicht per IHH principe'!$A$110:$A$114</c:f>
              <c:strCache>
                <c:ptCount val="5"/>
                <c:pt idx="0">
                  <c:v>(4) Medewerkers kunnen alle relevante informatie tijdig (terug)vinden en de informatie is leesbaar</c:v>
                </c:pt>
                <c:pt idx="1">
                  <c:v>(13) Informatie duurzaam toegankelijk door efficiënt ingerichte processen</c:v>
                </c:pt>
                <c:pt idx="2">
                  <c:v>(14) Instrumenten voor doorzoeken informatie meerdere beheersystemen</c:v>
                </c:pt>
                <c:pt idx="3">
                  <c:v>(15) Websites worden duurzaam toegankelijk gearchiveerd</c:v>
                </c:pt>
                <c:pt idx="4">
                  <c:v>(20) overbrenging uit informatiesystemen naar e-depots archiefdienst/NA</c:v>
                </c:pt>
              </c:strCache>
            </c:strRef>
          </c:cat>
          <c:val>
            <c:numRef>
              <c:f>'Overzicht per IHH principe'!$E$110:$E$114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6EB2-4F31-8BA3-81650DB080E3}"/>
            </c:ext>
          </c:extLst>
        </c:ser>
        <c:ser>
          <c:idx val="3"/>
          <c:order val="3"/>
          <c:spPr>
            <a:solidFill>
              <a:schemeClr val="accent6"/>
            </a:solidFill>
            <a:ln>
              <a:noFill/>
            </a:ln>
            <a:effectLst/>
          </c:spPr>
          <c:invertIfNegative val="0"/>
          <c:cat>
            <c:strRef>
              <c:f>'Overzicht per IHH principe'!$A$110:$A$114</c:f>
              <c:strCache>
                <c:ptCount val="5"/>
                <c:pt idx="0">
                  <c:v>(4) Medewerkers kunnen alle relevante informatie tijdig (terug)vinden en de informatie is leesbaar</c:v>
                </c:pt>
                <c:pt idx="1">
                  <c:v>(13) Informatie duurzaam toegankelijk door efficiënt ingerichte processen</c:v>
                </c:pt>
                <c:pt idx="2">
                  <c:v>(14) Instrumenten voor doorzoeken informatie meerdere beheersystemen</c:v>
                </c:pt>
                <c:pt idx="3">
                  <c:v>(15) Websites worden duurzaam toegankelijk gearchiveerd</c:v>
                </c:pt>
                <c:pt idx="4">
                  <c:v>(20) overbrenging uit informatiesystemen naar e-depots archiefdienst/NA</c:v>
                </c:pt>
              </c:strCache>
            </c:strRef>
          </c:cat>
          <c:val>
            <c:numRef>
              <c:f>'Overzicht per IHH principe'!$F$110:$F$114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6EB2-4F31-8BA3-81650DB080E3}"/>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principe'!$A$110:$A$114</c:f>
              <c:strCache>
                <c:ptCount val="5"/>
                <c:pt idx="0">
                  <c:v>(4) Medewerkers kunnen alle relevante informatie tijdig (terug)vinden en de informatie is leesbaar</c:v>
                </c:pt>
                <c:pt idx="1">
                  <c:v>(13) Informatie duurzaam toegankelijk door efficiënt ingerichte processen</c:v>
                </c:pt>
                <c:pt idx="2">
                  <c:v>(14) Instrumenten voor doorzoeken informatie meerdere beheersystemen</c:v>
                </c:pt>
                <c:pt idx="3">
                  <c:v>(15) Websites worden duurzaam toegankelijk gearchiveerd</c:v>
                </c:pt>
                <c:pt idx="4">
                  <c:v>(20) overbrenging uit informatiesystemen naar e-depots archiefdienst/NA</c:v>
                </c:pt>
              </c:strCache>
            </c:strRef>
          </c:cat>
          <c:val>
            <c:numRef>
              <c:f>'Overzicht per IHH principe'!$G$110:$G$114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6EB2-4F31-8BA3-81650DB080E3}"/>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principe'!$A$124</c:f>
          <c:strCache>
            <c:ptCount val="1"/>
            <c:pt idx="0">
              <c:v>D2: Openbaarheid als norm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principe'!$A$125:$A$129</c:f>
              <c:strCache>
                <c:ptCount val="5"/>
                <c:pt idx="0">
                  <c:v>(5) De informatie wordt duurzaam toegankelijk gemaakt ten behoeve van informatieverstrekking</c:v>
                </c:pt>
                <c:pt idx="1">
                  <c:v>(12) Actueel overzicht van aanwezige informatie en verantwoordelijkheden</c:v>
                </c:pt>
                <c:pt idx="2">
                  <c:v>(16) Gedragsrichtlijn omgang berichtendiensten en zo nodig archiveren</c:v>
                </c:pt>
                <c:pt idx="3">
                  <c:v>(17) E-mailberichten zijn duurzaam toegankelijk.</c:v>
                </c:pt>
                <c:pt idx="4">
                  <c:v>(18) Sociale media berichten duurzaam toegankelijk.</c:v>
                </c:pt>
              </c:strCache>
            </c:strRef>
          </c:cat>
          <c:val>
            <c:numRef>
              <c:f>'Overzicht per IHH principe'!$C$125:$C$129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8AE-4161-A9A3-C18217260E49}"/>
            </c:ext>
          </c:extLst>
        </c:ser>
        <c:ser>
          <c:idx val="1"/>
          <c:order val="1"/>
          <c:spPr>
            <a:solidFill>
              <a:schemeClr val="accent2"/>
            </a:solidFill>
            <a:ln>
              <a:noFill/>
            </a:ln>
            <a:effectLst/>
          </c:spPr>
          <c:invertIfNegative val="0"/>
          <c:cat>
            <c:strRef>
              <c:f>'Overzicht per IHH principe'!$A$125:$A$129</c:f>
              <c:strCache>
                <c:ptCount val="5"/>
                <c:pt idx="0">
                  <c:v>(5) De informatie wordt duurzaam toegankelijk gemaakt ten behoeve van informatieverstrekking</c:v>
                </c:pt>
                <c:pt idx="1">
                  <c:v>(12) Actueel overzicht van aanwezige informatie en verantwoordelijkheden</c:v>
                </c:pt>
                <c:pt idx="2">
                  <c:v>(16) Gedragsrichtlijn omgang berichtendiensten en zo nodig archiveren</c:v>
                </c:pt>
                <c:pt idx="3">
                  <c:v>(17) E-mailberichten zijn duurzaam toegankelijk.</c:v>
                </c:pt>
                <c:pt idx="4">
                  <c:v>(18) Sociale media berichten duurzaam toegankelijk.</c:v>
                </c:pt>
              </c:strCache>
            </c:strRef>
          </c:cat>
          <c:val>
            <c:numRef>
              <c:f>'Overzicht per IHH principe'!$D$125:$D$129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E8AE-4161-A9A3-C18217260E49}"/>
            </c:ext>
          </c:extLst>
        </c:ser>
        <c:ser>
          <c:idx val="2"/>
          <c:order val="2"/>
          <c:spPr>
            <a:solidFill>
              <a:srgbClr val="0070C0"/>
            </a:solidFill>
            <a:ln>
              <a:noFill/>
            </a:ln>
            <a:effectLst/>
          </c:spPr>
          <c:invertIfNegative val="0"/>
          <c:cat>
            <c:strRef>
              <c:f>'Overzicht per IHH principe'!$A$125:$A$129</c:f>
              <c:strCache>
                <c:ptCount val="5"/>
                <c:pt idx="0">
                  <c:v>(5) De informatie wordt duurzaam toegankelijk gemaakt ten behoeve van informatieverstrekking</c:v>
                </c:pt>
                <c:pt idx="1">
                  <c:v>(12) Actueel overzicht van aanwezige informatie en verantwoordelijkheden</c:v>
                </c:pt>
                <c:pt idx="2">
                  <c:v>(16) Gedragsrichtlijn omgang berichtendiensten en zo nodig archiveren</c:v>
                </c:pt>
                <c:pt idx="3">
                  <c:v>(17) E-mailberichten zijn duurzaam toegankelijk.</c:v>
                </c:pt>
                <c:pt idx="4">
                  <c:v>(18) Sociale media berichten duurzaam toegankelijk.</c:v>
                </c:pt>
              </c:strCache>
            </c:strRef>
          </c:cat>
          <c:val>
            <c:numRef>
              <c:f>'Overzicht per IHH principe'!$E$125:$E$129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8AE-4161-A9A3-C18217260E49}"/>
            </c:ext>
          </c:extLst>
        </c:ser>
        <c:ser>
          <c:idx val="3"/>
          <c:order val="3"/>
          <c:spPr>
            <a:solidFill>
              <a:schemeClr val="accent6"/>
            </a:solidFill>
            <a:ln>
              <a:noFill/>
            </a:ln>
            <a:effectLst/>
          </c:spPr>
          <c:invertIfNegative val="0"/>
          <c:cat>
            <c:strRef>
              <c:f>'Overzicht per IHH principe'!$A$125:$A$129</c:f>
              <c:strCache>
                <c:ptCount val="5"/>
                <c:pt idx="0">
                  <c:v>(5) De informatie wordt duurzaam toegankelijk gemaakt ten behoeve van informatieverstrekking</c:v>
                </c:pt>
                <c:pt idx="1">
                  <c:v>(12) Actueel overzicht van aanwezige informatie en verantwoordelijkheden</c:v>
                </c:pt>
                <c:pt idx="2">
                  <c:v>(16) Gedragsrichtlijn omgang berichtendiensten en zo nodig archiveren</c:v>
                </c:pt>
                <c:pt idx="3">
                  <c:v>(17) E-mailberichten zijn duurzaam toegankelijk.</c:v>
                </c:pt>
                <c:pt idx="4">
                  <c:v>(18) Sociale media berichten duurzaam toegankelijk.</c:v>
                </c:pt>
              </c:strCache>
            </c:strRef>
          </c:cat>
          <c:val>
            <c:numRef>
              <c:f>'Overzicht per IHH principe'!$F$125:$F$129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E8AE-4161-A9A3-C18217260E49}"/>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principe'!$A$125:$A$129</c:f>
              <c:strCache>
                <c:ptCount val="5"/>
                <c:pt idx="0">
                  <c:v>(5) De informatie wordt duurzaam toegankelijk gemaakt ten behoeve van informatieverstrekking</c:v>
                </c:pt>
                <c:pt idx="1">
                  <c:v>(12) Actueel overzicht van aanwezige informatie en verantwoordelijkheden</c:v>
                </c:pt>
                <c:pt idx="2">
                  <c:v>(16) Gedragsrichtlijn omgang berichtendiensten en zo nodig archiveren</c:v>
                </c:pt>
                <c:pt idx="3">
                  <c:v>(17) E-mailberichten zijn duurzaam toegankelijk.</c:v>
                </c:pt>
                <c:pt idx="4">
                  <c:v>(18) Sociale media berichten duurzaam toegankelijk.</c:v>
                </c:pt>
              </c:strCache>
            </c:strRef>
          </c:cat>
          <c:val>
            <c:numRef>
              <c:f>'Overzicht per IHH principe'!$G$125:$G$129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E8AE-4161-A9A3-C18217260E49}"/>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'Overzicht per IHH principe'!$A$138</c:f>
          <c:strCache>
            <c:ptCount val="1"/>
            <c:pt idx="0">
              <c:v>E1: Veiligheid en privacy altijd voorop  (2026)</c:v>
            </c:pt>
          </c:strCache>
        </c:strRef>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nl-NL"/>
        </a:p>
      </c:txPr>
    </c:title>
    <c:autoTitleDeleted val="0"/>
    <c:plotArea>
      <c:layout>
        <c:manualLayout>
          <c:layoutTarget val="inner"/>
          <c:xMode val="edge"/>
          <c:yMode val="edge"/>
          <c:x val="0.44551304116311985"/>
          <c:y val="0.14355318877864104"/>
          <c:w val="0.5338434037825609"/>
          <c:h val="0.79784389174937342"/>
        </c:manualLayout>
      </c:layout>
      <c:barChart>
        <c:barDir val="bar"/>
        <c:grouping val="stacked"/>
        <c:varyColors val="0"/>
        <c:ser>
          <c:idx val="0"/>
          <c:order val="0"/>
          <c:spPr>
            <a:solidFill>
              <a:srgbClr val="C00000"/>
            </a:solidFill>
            <a:ln>
              <a:noFill/>
            </a:ln>
            <a:effectLst/>
          </c:spPr>
          <c:invertIfNegative val="0"/>
          <c:cat>
            <c:strRef>
              <c:f>'Overzicht per IHH principe'!$A$139:$A$145</c:f>
              <c:strCache>
                <c:ptCount val="7"/>
                <c:pt idx="0">
                  <c:v>(3) Organisatie kan ook in tijden van crisis over de juiste informatie beschikken.</c:v>
                </c:pt>
                <c:pt idx="1">
                  <c:v>(10) Heldere gedragslijnen omgang met informatie en onderdeel HRM cyclus</c:v>
                </c:pt>
                <c:pt idx="2">
                  <c:v>(12) Actueel overzicht van aanwezige informatie en verantwoordelijkheden</c:v>
                </c:pt>
                <c:pt idx="3">
                  <c:v>(22) ICT-landschap voldoet aan de kwaliteitseisen en is interoperabel</c:v>
                </c:pt>
                <c:pt idx="4">
                  <c:v>(28) Risico’s in beeld en wat er fout kan gaan en regelmatige herijking</c:v>
                </c:pt>
                <c:pt idx="5">
                  <c:v>(29) Kennis van eventuele zwakke punten in de informatiehuishouding</c:v>
                </c:pt>
                <c:pt idx="6">
                  <c:v>(30) Verbeterpunten zijn ingepland en de voortgang wordt regelmatig getoetst</c:v>
                </c:pt>
              </c:strCache>
            </c:strRef>
          </c:cat>
          <c:val>
            <c:numRef>
              <c:f>'Overzicht per IHH principe'!$C$139:$C$145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B0D-4312-8D03-2F8CB7AF641C}"/>
            </c:ext>
          </c:extLst>
        </c:ser>
        <c:ser>
          <c:idx val="1"/>
          <c:order val="1"/>
          <c:spPr>
            <a:solidFill>
              <a:schemeClr val="accent2"/>
            </a:solidFill>
            <a:ln>
              <a:noFill/>
            </a:ln>
            <a:effectLst/>
          </c:spPr>
          <c:invertIfNegative val="0"/>
          <c:cat>
            <c:strRef>
              <c:f>'Overzicht per IHH principe'!$A$139:$A$145</c:f>
              <c:strCache>
                <c:ptCount val="7"/>
                <c:pt idx="0">
                  <c:v>(3) Organisatie kan ook in tijden van crisis over de juiste informatie beschikken.</c:v>
                </c:pt>
                <c:pt idx="1">
                  <c:v>(10) Heldere gedragslijnen omgang met informatie en onderdeel HRM cyclus</c:v>
                </c:pt>
                <c:pt idx="2">
                  <c:v>(12) Actueel overzicht van aanwezige informatie en verantwoordelijkheden</c:v>
                </c:pt>
                <c:pt idx="3">
                  <c:v>(22) ICT-landschap voldoet aan de kwaliteitseisen en is interoperabel</c:v>
                </c:pt>
                <c:pt idx="4">
                  <c:v>(28) Risico’s in beeld en wat er fout kan gaan en regelmatige herijking</c:v>
                </c:pt>
                <c:pt idx="5">
                  <c:v>(29) Kennis van eventuele zwakke punten in de informatiehuishouding</c:v>
                </c:pt>
                <c:pt idx="6">
                  <c:v>(30) Verbeterpunten zijn ingepland en de voortgang wordt regelmatig getoetst</c:v>
                </c:pt>
              </c:strCache>
            </c:strRef>
          </c:cat>
          <c:val>
            <c:numRef>
              <c:f>'Overzicht per IHH principe'!$D$139:$D$145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EB0D-4312-8D03-2F8CB7AF641C}"/>
            </c:ext>
          </c:extLst>
        </c:ser>
        <c:ser>
          <c:idx val="2"/>
          <c:order val="2"/>
          <c:spPr>
            <a:solidFill>
              <a:srgbClr val="0070C0"/>
            </a:solidFill>
            <a:ln>
              <a:noFill/>
            </a:ln>
            <a:effectLst/>
          </c:spPr>
          <c:invertIfNegative val="0"/>
          <c:cat>
            <c:strRef>
              <c:f>'Overzicht per IHH principe'!$A$139:$A$145</c:f>
              <c:strCache>
                <c:ptCount val="7"/>
                <c:pt idx="0">
                  <c:v>(3) Organisatie kan ook in tijden van crisis over de juiste informatie beschikken.</c:v>
                </c:pt>
                <c:pt idx="1">
                  <c:v>(10) Heldere gedragslijnen omgang met informatie en onderdeel HRM cyclus</c:v>
                </c:pt>
                <c:pt idx="2">
                  <c:v>(12) Actueel overzicht van aanwezige informatie en verantwoordelijkheden</c:v>
                </c:pt>
                <c:pt idx="3">
                  <c:v>(22) ICT-landschap voldoet aan de kwaliteitseisen en is interoperabel</c:v>
                </c:pt>
                <c:pt idx="4">
                  <c:v>(28) Risico’s in beeld en wat er fout kan gaan en regelmatige herijking</c:v>
                </c:pt>
                <c:pt idx="5">
                  <c:v>(29) Kennis van eventuele zwakke punten in de informatiehuishouding</c:v>
                </c:pt>
                <c:pt idx="6">
                  <c:v>(30) Verbeterpunten zijn ingepland en de voortgang wordt regelmatig getoetst</c:v>
                </c:pt>
              </c:strCache>
            </c:strRef>
          </c:cat>
          <c:val>
            <c:numRef>
              <c:f>'Overzicht per IHH principe'!$E$139:$E$145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EB0D-4312-8D03-2F8CB7AF641C}"/>
            </c:ext>
          </c:extLst>
        </c:ser>
        <c:ser>
          <c:idx val="3"/>
          <c:order val="3"/>
          <c:spPr>
            <a:solidFill>
              <a:schemeClr val="accent6"/>
            </a:solidFill>
            <a:ln>
              <a:noFill/>
            </a:ln>
            <a:effectLst/>
          </c:spPr>
          <c:invertIfNegative val="0"/>
          <c:cat>
            <c:strRef>
              <c:f>'Overzicht per IHH principe'!$A$139:$A$145</c:f>
              <c:strCache>
                <c:ptCount val="7"/>
                <c:pt idx="0">
                  <c:v>(3) Organisatie kan ook in tijden van crisis over de juiste informatie beschikken.</c:v>
                </c:pt>
                <c:pt idx="1">
                  <c:v>(10) Heldere gedragslijnen omgang met informatie en onderdeel HRM cyclus</c:v>
                </c:pt>
                <c:pt idx="2">
                  <c:v>(12) Actueel overzicht van aanwezige informatie en verantwoordelijkheden</c:v>
                </c:pt>
                <c:pt idx="3">
                  <c:v>(22) ICT-landschap voldoet aan de kwaliteitseisen en is interoperabel</c:v>
                </c:pt>
                <c:pt idx="4">
                  <c:v>(28) Risico’s in beeld en wat er fout kan gaan en regelmatige herijking</c:v>
                </c:pt>
                <c:pt idx="5">
                  <c:v>(29) Kennis van eventuele zwakke punten in de informatiehuishouding</c:v>
                </c:pt>
                <c:pt idx="6">
                  <c:v>(30) Verbeterpunten zijn ingepland en de voortgang wordt regelmatig getoetst</c:v>
                </c:pt>
              </c:strCache>
            </c:strRef>
          </c:cat>
          <c:val>
            <c:numRef>
              <c:f>'Overzicht per IHH principe'!$F$139:$F$145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EB0D-4312-8D03-2F8CB7AF641C}"/>
            </c:ext>
          </c:extLst>
        </c:ser>
        <c:ser>
          <c:idx val="4"/>
          <c:order val="4"/>
          <c:tx>
            <c:v>Label</c:v>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700" b="0" i="0" u="none" strike="noStrike" kern="1200" baseline="0">
                    <a:solidFill>
                      <a:schemeClr val="tx1"/>
                    </a:solidFill>
                    <a:latin typeface="+mn-lt"/>
                    <a:ea typeface="+mn-ea"/>
                    <a:cs typeface="+mn-cs"/>
                  </a:defRPr>
                </a:pPr>
                <a:endParaRPr lang="nl-N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'Overzicht per IHH principe'!$A$139:$A$145</c:f>
              <c:strCache>
                <c:ptCount val="7"/>
                <c:pt idx="0">
                  <c:v>(3) Organisatie kan ook in tijden van crisis over de juiste informatie beschikken.</c:v>
                </c:pt>
                <c:pt idx="1">
                  <c:v>(10) Heldere gedragslijnen omgang met informatie en onderdeel HRM cyclus</c:v>
                </c:pt>
                <c:pt idx="2">
                  <c:v>(12) Actueel overzicht van aanwezige informatie en verantwoordelijkheden</c:v>
                </c:pt>
                <c:pt idx="3">
                  <c:v>(22) ICT-landschap voldoet aan de kwaliteitseisen en is interoperabel</c:v>
                </c:pt>
                <c:pt idx="4">
                  <c:v>(28) Risico’s in beeld en wat er fout kan gaan en regelmatige herijking</c:v>
                </c:pt>
                <c:pt idx="5">
                  <c:v>(29) Kennis van eventuele zwakke punten in de informatiehuishouding</c:v>
                </c:pt>
                <c:pt idx="6">
                  <c:v>(30) Verbeterpunten zijn ingepland en de voortgang wordt regelmatig getoetst</c:v>
                </c:pt>
              </c:strCache>
            </c:strRef>
          </c:cat>
          <c:val>
            <c:numRef>
              <c:f>'Overzicht per IHH principe'!$G$139:$G$145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EB0D-4312-8D03-2F8CB7AF641C}"/>
            </c:ext>
          </c:extLst>
        </c:ser>
        <c:dLbls>
          <c:showLegendKey val="0"/>
          <c:showVal val="0"/>
          <c:showCatName val="0"/>
          <c:showSerName val="0"/>
          <c:showPercent val="0"/>
          <c:showBubbleSize val="0"/>
        </c:dLbls>
        <c:gapWidth val="182"/>
        <c:overlap val="100"/>
        <c:axId val="1201573999"/>
        <c:axId val="1201574479"/>
      </c:barChart>
      <c:catAx>
        <c:axId val="1201573999"/>
        <c:scaling>
          <c:orientation val="maxMin"/>
        </c:scaling>
        <c:delete val="0"/>
        <c:axPos val="l"/>
        <c:numFmt formatCode="_(* #,##0_);_(* \(#,##0\);_(* &quot;-&quot;_);_(@_)" sourceLinked="0"/>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lang="en-US" sz="800" b="0" i="0" u="none" strike="noStrike" kern="1200" baseline="0">
                <a:solidFill>
                  <a:schemeClr val="tx1"/>
                </a:solidFill>
                <a:latin typeface="+mn-lt"/>
                <a:ea typeface="+mn-ea"/>
                <a:cs typeface="+mn-cs"/>
              </a:defRPr>
            </a:pPr>
            <a:endParaRPr lang="nl-NL"/>
          </a:p>
        </c:txPr>
        <c:crossAx val="1201574479"/>
        <c:crosses val="autoZero"/>
        <c:auto val="1"/>
        <c:lblAlgn val="ctr"/>
        <c:lblOffset val="100"/>
        <c:noMultiLvlLbl val="0"/>
      </c:catAx>
      <c:valAx>
        <c:axId val="1201574479"/>
        <c:scaling>
          <c:orientation val="minMax"/>
          <c:max val="4"/>
        </c:scaling>
        <c:delete val="1"/>
        <c:axPos val="t"/>
        <c:numFmt formatCode="0.0" sourceLinked="1"/>
        <c:majorTickMark val="out"/>
        <c:minorTickMark val="none"/>
        <c:tickLblPos val="nextTo"/>
        <c:crossAx val="120157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nl-N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488950</xdr:colOff>
      <xdr:row>0</xdr:row>
      <xdr:rowOff>190500</xdr:rowOff>
    </xdr:from>
    <xdr:to>
      <xdr:col>1</xdr:col>
      <xdr:colOff>2197100</xdr:colOff>
      <xdr:row>0</xdr:row>
      <xdr:rowOff>685800</xdr:rowOff>
    </xdr:to>
    <xdr:sp macro="" textlink="">
      <xdr:nvSpPr>
        <xdr:cNvPr id="2" name="Pijl: links 1">
          <a:extLst>
            <a:ext uri="{FF2B5EF4-FFF2-40B4-BE49-F238E27FC236}">
              <a16:creationId xmlns:a16="http://schemas.microsoft.com/office/drawing/2014/main" id="{FFE1DBD8-A785-61C5-0825-90E35589199C}"/>
            </a:ext>
          </a:extLst>
        </xdr:cNvPr>
        <xdr:cNvSpPr/>
      </xdr:nvSpPr>
      <xdr:spPr>
        <a:xfrm>
          <a:off x="965200" y="190500"/>
          <a:ext cx="1708150" cy="495300"/>
        </a:xfrm>
        <a:prstGeom prst="leftArrow">
          <a:avLst/>
        </a:prstGeom>
        <a:solidFill>
          <a:srgbClr val="FFC000"/>
        </a:solidFill>
        <a:ln>
          <a:solidFill>
            <a:schemeClr val="accent2"/>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Vul hier het jaartal in</a:t>
          </a:r>
        </a:p>
      </xdr:txBody>
    </xdr:sp>
    <xdr:clientData/>
  </xdr:twoCellAnchor>
  <xdr:twoCellAnchor>
    <xdr:from>
      <xdr:col>1</xdr:col>
      <xdr:colOff>7321550</xdr:colOff>
      <xdr:row>0</xdr:row>
      <xdr:rowOff>165100</xdr:rowOff>
    </xdr:from>
    <xdr:to>
      <xdr:col>6</xdr:col>
      <xdr:colOff>400050</xdr:colOff>
      <xdr:row>0</xdr:row>
      <xdr:rowOff>546100</xdr:rowOff>
    </xdr:to>
    <xdr:sp macro="" textlink="">
      <xdr:nvSpPr>
        <xdr:cNvPr id="3" name="Pijl: omlaag 2">
          <a:extLst>
            <a:ext uri="{FF2B5EF4-FFF2-40B4-BE49-F238E27FC236}">
              <a16:creationId xmlns:a16="http://schemas.microsoft.com/office/drawing/2014/main" id="{A5FEC45E-949E-4732-373D-C0B2DFE5083E}"/>
            </a:ext>
          </a:extLst>
        </xdr:cNvPr>
        <xdr:cNvSpPr/>
      </xdr:nvSpPr>
      <xdr:spPr>
        <a:xfrm>
          <a:off x="7797800" y="165100"/>
          <a:ext cx="2755900" cy="381000"/>
        </a:xfrm>
        <a:prstGeom prst="downArrow">
          <a:avLst/>
        </a:prstGeom>
        <a:solidFill>
          <a:srgbClr val="FFC000"/>
        </a:solidFill>
        <a:ln>
          <a:solidFill>
            <a:schemeClr val="accent2"/>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nl-NL" sz="1100">
              <a:solidFill>
                <a:schemeClr val="lt1"/>
              </a:solidFill>
              <a:latin typeface="+mn-lt"/>
              <a:ea typeface="+mn-ea"/>
              <a:cs typeface="+mn-cs"/>
            </a:rPr>
            <a:t>Vul hier de scores in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11.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12.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13.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2.xml><?xml version="1.0" encoding="utf-8"?>
<xdr:wsDr xmlns:xdr="http://schemas.openxmlformats.org/drawingml/2006/spreadsheetDrawing" xmlns:a="http://schemas.openxmlformats.org/drawingml/2006/main">
  <xdr:twoCellAnchor>
    <xdr:from>
      <xdr:col>7</xdr:col>
      <xdr:colOff>539335</xdr:colOff>
      <xdr:row>15</xdr:row>
      <xdr:rowOff>132291</xdr:rowOff>
    </xdr:from>
    <xdr:to>
      <xdr:col>16</xdr:col>
      <xdr:colOff>542540</xdr:colOff>
      <xdr:row>30</xdr:row>
      <xdr:rowOff>102068</xdr:rowOff>
    </xdr:to>
    <xdr:graphicFrame macro="">
      <xdr:nvGraphicFramePr>
        <xdr:cNvPr id="3" name="Grafiek 2">
          <a:extLst>
            <a:ext uri="{FF2B5EF4-FFF2-40B4-BE49-F238E27FC236}">
              <a16:creationId xmlns:a16="http://schemas.microsoft.com/office/drawing/2014/main" id="{3A1B7AD1-228E-42E5-B186-16E610E03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564445</xdr:colOff>
      <xdr:row>31</xdr:row>
      <xdr:rowOff>167571</xdr:rowOff>
    </xdr:from>
    <xdr:to>
      <xdr:col>16</xdr:col>
      <xdr:colOff>567650</xdr:colOff>
      <xdr:row>46</xdr:row>
      <xdr:rowOff>146714</xdr:rowOff>
    </xdr:to>
    <xdr:graphicFrame macro="">
      <xdr:nvGraphicFramePr>
        <xdr:cNvPr id="6" name="Grafiek 5">
          <a:extLst>
            <a:ext uri="{FF2B5EF4-FFF2-40B4-BE49-F238E27FC236}">
              <a16:creationId xmlns:a16="http://schemas.microsoft.com/office/drawing/2014/main" id="{CECA8D56-B722-486A-82A2-4F0E10633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14941</xdr:colOff>
      <xdr:row>49</xdr:row>
      <xdr:rowOff>126999</xdr:rowOff>
    </xdr:from>
    <xdr:to>
      <xdr:col>17</xdr:col>
      <xdr:colOff>18146</xdr:colOff>
      <xdr:row>63</xdr:row>
      <xdr:rowOff>22411</xdr:rowOff>
    </xdr:to>
    <xdr:graphicFrame macro="">
      <xdr:nvGraphicFramePr>
        <xdr:cNvPr id="7" name="Grafiek 6">
          <a:extLst>
            <a:ext uri="{FF2B5EF4-FFF2-40B4-BE49-F238E27FC236}">
              <a16:creationId xmlns:a16="http://schemas.microsoft.com/office/drawing/2014/main" id="{D8BA5EA8-23AE-4237-A104-7CAE60FDD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605118</xdr:colOff>
      <xdr:row>64</xdr:row>
      <xdr:rowOff>14942</xdr:rowOff>
    </xdr:from>
    <xdr:to>
      <xdr:col>16</xdr:col>
      <xdr:colOff>608323</xdr:colOff>
      <xdr:row>77</xdr:row>
      <xdr:rowOff>97119</xdr:rowOff>
    </xdr:to>
    <xdr:graphicFrame macro="">
      <xdr:nvGraphicFramePr>
        <xdr:cNvPr id="9" name="Grafiek 8">
          <a:extLst>
            <a:ext uri="{FF2B5EF4-FFF2-40B4-BE49-F238E27FC236}">
              <a16:creationId xmlns:a16="http://schemas.microsoft.com/office/drawing/2014/main" id="{FD08A139-3710-460F-BEA9-5D5A4D91C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79</xdr:row>
      <xdr:rowOff>0</xdr:rowOff>
    </xdr:from>
    <xdr:to>
      <xdr:col>17</xdr:col>
      <xdr:colOff>3205</xdr:colOff>
      <xdr:row>92</xdr:row>
      <xdr:rowOff>82177</xdr:rowOff>
    </xdr:to>
    <xdr:graphicFrame macro="">
      <xdr:nvGraphicFramePr>
        <xdr:cNvPr id="10" name="Grafiek 9">
          <a:extLst>
            <a:ext uri="{FF2B5EF4-FFF2-40B4-BE49-F238E27FC236}">
              <a16:creationId xmlns:a16="http://schemas.microsoft.com/office/drawing/2014/main" id="{74841DC5-54B3-4F70-958E-D3EB9CA5E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94</xdr:row>
      <xdr:rowOff>0</xdr:rowOff>
    </xdr:from>
    <xdr:to>
      <xdr:col>17</xdr:col>
      <xdr:colOff>3205</xdr:colOff>
      <xdr:row>107</xdr:row>
      <xdr:rowOff>82178</xdr:rowOff>
    </xdr:to>
    <xdr:graphicFrame macro="">
      <xdr:nvGraphicFramePr>
        <xdr:cNvPr id="11" name="Grafiek 10">
          <a:extLst>
            <a:ext uri="{FF2B5EF4-FFF2-40B4-BE49-F238E27FC236}">
              <a16:creationId xmlns:a16="http://schemas.microsoft.com/office/drawing/2014/main" id="{91BE7EF2-B829-41AD-8279-1F7513E00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26186</xdr:colOff>
      <xdr:row>108</xdr:row>
      <xdr:rowOff>91650</xdr:rowOff>
    </xdr:from>
    <xdr:to>
      <xdr:col>17</xdr:col>
      <xdr:colOff>29391</xdr:colOff>
      <xdr:row>121</xdr:row>
      <xdr:rowOff>173827</xdr:rowOff>
    </xdr:to>
    <xdr:graphicFrame macro="">
      <xdr:nvGraphicFramePr>
        <xdr:cNvPr id="12" name="Grafiek 11">
          <a:extLst>
            <a:ext uri="{FF2B5EF4-FFF2-40B4-BE49-F238E27FC236}">
              <a16:creationId xmlns:a16="http://schemas.microsoft.com/office/drawing/2014/main" id="{1418D90C-7357-45CC-A33D-4BDDC1CD2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123</xdr:row>
      <xdr:rowOff>0</xdr:rowOff>
    </xdr:from>
    <xdr:to>
      <xdr:col>17</xdr:col>
      <xdr:colOff>3205</xdr:colOff>
      <xdr:row>136</xdr:row>
      <xdr:rowOff>82177</xdr:rowOff>
    </xdr:to>
    <xdr:graphicFrame macro="">
      <xdr:nvGraphicFramePr>
        <xdr:cNvPr id="13" name="Grafiek 12">
          <a:extLst>
            <a:ext uri="{FF2B5EF4-FFF2-40B4-BE49-F238E27FC236}">
              <a16:creationId xmlns:a16="http://schemas.microsoft.com/office/drawing/2014/main" id="{4174375A-301A-4D05-B1DA-807E84049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137</xdr:row>
      <xdr:rowOff>0</xdr:rowOff>
    </xdr:from>
    <xdr:to>
      <xdr:col>17</xdr:col>
      <xdr:colOff>3205</xdr:colOff>
      <xdr:row>150</xdr:row>
      <xdr:rowOff>82178</xdr:rowOff>
    </xdr:to>
    <xdr:graphicFrame macro="">
      <xdr:nvGraphicFramePr>
        <xdr:cNvPr id="14" name="Grafiek 13">
          <a:extLst>
            <a:ext uri="{FF2B5EF4-FFF2-40B4-BE49-F238E27FC236}">
              <a16:creationId xmlns:a16="http://schemas.microsoft.com/office/drawing/2014/main" id="{779411E1-1E19-491D-827F-C2537D7B7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152</xdr:row>
      <xdr:rowOff>0</xdr:rowOff>
    </xdr:from>
    <xdr:to>
      <xdr:col>17</xdr:col>
      <xdr:colOff>3205</xdr:colOff>
      <xdr:row>165</xdr:row>
      <xdr:rowOff>82178</xdr:rowOff>
    </xdr:to>
    <xdr:graphicFrame macro="">
      <xdr:nvGraphicFramePr>
        <xdr:cNvPr id="15" name="Grafiek 14">
          <a:extLst>
            <a:ext uri="{FF2B5EF4-FFF2-40B4-BE49-F238E27FC236}">
              <a16:creationId xmlns:a16="http://schemas.microsoft.com/office/drawing/2014/main" id="{87F7990D-AA25-4637-8032-D64017EDC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0</xdr:row>
      <xdr:rowOff>6350</xdr:rowOff>
    </xdr:from>
    <xdr:to>
      <xdr:col>17</xdr:col>
      <xdr:colOff>3205</xdr:colOff>
      <xdr:row>14</xdr:row>
      <xdr:rowOff>161335</xdr:rowOff>
    </xdr:to>
    <xdr:graphicFrame macro="">
      <xdr:nvGraphicFramePr>
        <xdr:cNvPr id="4" name="Grafiek 3">
          <a:extLst>
            <a:ext uri="{FF2B5EF4-FFF2-40B4-BE49-F238E27FC236}">
              <a16:creationId xmlns:a16="http://schemas.microsoft.com/office/drawing/2014/main" id="{1BF84531-BB4A-49ED-8B04-8F88C7820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4.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5.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6.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7.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8.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drawings/drawing9.xml><?xml version="1.0" encoding="utf-8"?>
<c:userShapes xmlns:c="http://schemas.openxmlformats.org/drawingml/2006/chart">
  <cdr:relSizeAnchor xmlns:cdr="http://schemas.openxmlformats.org/drawingml/2006/chartDrawing">
    <cdr:from>
      <cdr:x>0.84429</cdr:x>
      <cdr:y>0.16216</cdr:y>
    </cdr:from>
    <cdr:to>
      <cdr:x>0.84429</cdr:x>
      <cdr:y>0.92191</cdr:y>
    </cdr:to>
    <cdr:cxnSp macro="">
      <cdr:nvCxnSpPr>
        <cdr:cNvPr id="3" name="Rechte verbindingslijn 2">
          <a:extLst xmlns:a="http://schemas.openxmlformats.org/drawingml/2006/main">
            <a:ext uri="{FF2B5EF4-FFF2-40B4-BE49-F238E27FC236}">
              <a16:creationId xmlns:a16="http://schemas.microsoft.com/office/drawing/2014/main" id="{CA1408CF-65F8-6A3B-F0BA-AAD55921DDBD}"/>
            </a:ext>
          </a:extLst>
        </cdr:cNvPr>
        <cdr:cNvCxnSpPr/>
      </cdr:nvCxnSpPr>
      <cdr:spPr>
        <a:xfrm xmlns:a="http://schemas.openxmlformats.org/drawingml/2006/main">
          <a:off x="4625423" y="560912"/>
          <a:ext cx="0" cy="2628000"/>
        </a:xfrm>
        <a:prstGeom xmlns:a="http://schemas.openxmlformats.org/drawingml/2006/main" prst="line">
          <a:avLst/>
        </a:prstGeom>
        <a:ln xmlns:a="http://schemas.openxmlformats.org/drawingml/2006/main">
          <a:tail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0.8055</cdr:x>
      <cdr:y>0.92287</cdr:y>
    </cdr:from>
    <cdr:to>
      <cdr:x>0.88508</cdr:x>
      <cdr:y>0.98435</cdr:y>
    </cdr:to>
    <cdr:sp macro="" textlink="">
      <cdr:nvSpPr>
        <cdr:cNvPr id="5" name="Tekstvak 4">
          <a:extLst xmlns:a="http://schemas.openxmlformats.org/drawingml/2006/main">
            <a:ext uri="{FF2B5EF4-FFF2-40B4-BE49-F238E27FC236}">
              <a16:creationId xmlns:a16="http://schemas.microsoft.com/office/drawing/2014/main" id="{29344F66-E2F6-50F1-B30A-D5D3BAD8EFBF}"/>
            </a:ext>
          </a:extLst>
        </cdr:cNvPr>
        <cdr:cNvSpPr txBox="1"/>
      </cdr:nvSpPr>
      <cdr:spPr>
        <a:xfrm xmlns:a="http://schemas.openxmlformats.org/drawingml/2006/main">
          <a:off x="4416452" y="3158026"/>
          <a:ext cx="436312" cy="210384"/>
        </a:xfrm>
        <a:prstGeom xmlns:a="http://schemas.openxmlformats.org/drawingml/2006/main" prst="rect">
          <a:avLst/>
        </a:prstGeom>
      </cdr:spPr>
      <cdr:txBody>
        <a:bodyPr xmlns:a="http://schemas.openxmlformats.org/drawingml/2006/main" vertOverflow="clip" wrap="none" rtlCol="0" anchor="t"/>
        <a:lstStyle xmlns:a="http://schemas.openxmlformats.org/drawingml/2006/main"/>
        <a:p xmlns:a="http://schemas.openxmlformats.org/drawingml/2006/main">
          <a:pPr algn="ctr"/>
          <a:r>
            <a:rPr lang="nl-NL" sz="700" kern="1200">
              <a:solidFill>
                <a:schemeClr val="accent1"/>
              </a:solidFill>
            </a:rPr>
            <a:t>Norm: 3,0</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C1454C-3DD6-46FC-8413-CBA8E119C371}" name="Analyse_NR" displayName="Analyse_NR" ref="A3:J34" totalsRowShown="0">
  <autoFilter ref="A3:J34" xr:uid="{62C1454C-3DD6-46FC-8413-CBA8E119C371}"/>
  <tableColumns count="10">
    <tableColumn id="1" xr3:uid="{E73124B8-9EA8-4830-9E8A-426C6077AF01}" name="Actielijn"/>
    <tableColumn id="2" xr3:uid="{60DE6F87-A640-48BE-8C34-DBEC18554FD2}" name="Nummer" dataDxfId="2"/>
    <tableColumn id="3" xr3:uid="{20A3A3BA-2DF8-49B8-9682-337CB6ACC341}" name="Vraag"/>
    <tableColumn id="4" xr3:uid="{57D28F94-458D-4F58-AD25-C5BCF9A4F6EA}" name="Toelichting Volwassenheidsniveau 1"/>
    <tableColumn id="5" xr3:uid="{95270623-AD69-4D86-9080-CB1312AAB5C3}" name="Toelichting Volwassenheidsniveau 2"/>
    <tableColumn id="6" xr3:uid="{11A8D241-72BC-4BE0-89A5-5A71F6E3543F}" name="Toelichting Volwassenheidsniveau 3"/>
    <tableColumn id="7" xr3:uid="{14EC6FDB-49E3-4424-9B61-CC56A4CAA969}" name="Toelichting Volwassenheidsniveau 4"/>
    <tableColumn id="8" xr3:uid="{D63BD70F-ED2D-406C-A850-EC4067D77578}" name="Norm"/>
    <tableColumn id="9" xr3:uid="{BDB10F2F-DCAA-4A53-A205-4B0F67FE2E28}" name="Score 2025" dataDxfId="1"/>
    <tableColumn id="10" xr3:uid="{7C8B8849-610E-4EAF-91B5-B8C9B6F9D330}" name="Afgerond" dataDxfId="0"/>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6BBF3-D9EC-4203-8E52-8A2887222CEE}">
  <sheetPr codeName="Blad21"/>
  <dimension ref="A1:K33"/>
  <sheetViews>
    <sheetView showGridLines="0" tabSelected="1" zoomScaleNormal="100" workbookViewId="0"/>
  </sheetViews>
  <sheetFormatPr defaultRowHeight="14.5" x14ac:dyDescent="0.35"/>
  <cols>
    <col min="1" max="1" width="6.81640625" style="2" customWidth="1"/>
    <col min="2" max="2" width="105.81640625" bestFit="1" customWidth="1"/>
    <col min="3" max="6" width="8.1796875" customWidth="1"/>
    <col min="7" max="7" width="9.81640625" customWidth="1"/>
    <col min="8" max="8" width="6.26953125" customWidth="1"/>
    <col min="9" max="10" width="3.453125" customWidth="1"/>
  </cols>
  <sheetData>
    <row r="1" spans="1:11" ht="67.5" customHeight="1" x14ac:dyDescent="0.35">
      <c r="A1" s="30" t="s">
        <v>264</v>
      </c>
      <c r="B1" s="31">
        <v>2026</v>
      </c>
      <c r="C1" t="s">
        <v>263</v>
      </c>
      <c r="H1" s="27" t="s">
        <v>262</v>
      </c>
      <c r="I1" s="16"/>
      <c r="J1" s="16"/>
      <c r="K1" s="16"/>
    </row>
    <row r="2" spans="1:11" x14ac:dyDescent="0.35">
      <c r="A2" s="18" t="s">
        <v>160</v>
      </c>
      <c r="B2" s="20" t="s">
        <v>160</v>
      </c>
      <c r="C2" s="19">
        <v>1</v>
      </c>
      <c r="D2" s="19">
        <v>2</v>
      </c>
      <c r="E2" s="19">
        <v>3</v>
      </c>
      <c r="F2" s="19">
        <v>4</v>
      </c>
      <c r="G2" s="25" t="s">
        <v>265</v>
      </c>
      <c r="H2" s="28"/>
    </row>
    <row r="3" spans="1:11" x14ac:dyDescent="0.35">
      <c r="A3" s="21">
        <v>1</v>
      </c>
      <c r="B3" s="17" t="s">
        <v>131</v>
      </c>
      <c r="C3" s="26"/>
      <c r="D3" s="26"/>
      <c r="E3" s="26"/>
      <c r="F3" s="26"/>
      <c r="G3" s="26"/>
      <c r="H3" s="29" t="str">
        <f>IF(SUM(C3:F3)&gt;0,(SUM(((+C3*$C$2)+(+D3*$D$2)+(+E3*$E$2)+(+F3*$F$2))/(SUM(C3:F3)))),"")</f>
        <v/>
      </c>
    </row>
    <row r="4" spans="1:11" x14ac:dyDescent="0.35">
      <c r="A4" s="21">
        <v>2</v>
      </c>
      <c r="B4" s="17" t="s">
        <v>132</v>
      </c>
      <c r="C4" s="26"/>
      <c r="D4" s="26"/>
      <c r="E4" s="26"/>
      <c r="F4" s="26"/>
      <c r="G4" s="26"/>
      <c r="H4" s="29" t="str">
        <f t="shared" ref="H4:H33" si="0">IF(SUM(C4:F4)&gt;0,(SUM(((+C4*$C$2)+(+D4*$D$2)+(+E4*$E$2)+(+F4*$F$2))/(SUM(C4:F4)))),"")</f>
        <v/>
      </c>
    </row>
    <row r="5" spans="1:11" x14ac:dyDescent="0.35">
      <c r="A5" s="21">
        <v>3</v>
      </c>
      <c r="B5" s="17" t="s">
        <v>261</v>
      </c>
      <c r="C5" s="26"/>
      <c r="D5" s="26"/>
      <c r="E5" s="26"/>
      <c r="F5" s="26"/>
      <c r="G5" s="26"/>
      <c r="H5" s="29" t="str">
        <f t="shared" si="0"/>
        <v/>
      </c>
    </row>
    <row r="6" spans="1:11" x14ac:dyDescent="0.35">
      <c r="A6" s="21">
        <v>4</v>
      </c>
      <c r="B6" s="17" t="s">
        <v>259</v>
      </c>
      <c r="C6" s="26"/>
      <c r="D6" s="26"/>
      <c r="E6" s="26"/>
      <c r="F6" s="26"/>
      <c r="G6" s="26"/>
      <c r="H6" s="29" t="str">
        <f>IF(SUM(C6:F6)&gt;0,(SUM(((+C6*$C$2)+(+D6*$D$2)+(+E6*$E$2)+(+F6*$F$2))/(SUM(C6:F6)))),"")</f>
        <v/>
      </c>
    </row>
    <row r="7" spans="1:11" x14ac:dyDescent="0.35">
      <c r="A7" s="21">
        <v>5</v>
      </c>
      <c r="B7" s="17" t="s">
        <v>260</v>
      </c>
      <c r="C7" s="26"/>
      <c r="D7" s="26"/>
      <c r="E7" s="26"/>
      <c r="F7" s="26"/>
      <c r="G7" s="26"/>
      <c r="H7" s="29" t="str">
        <f t="shared" si="0"/>
        <v/>
      </c>
    </row>
    <row r="8" spans="1:11" x14ac:dyDescent="0.35">
      <c r="A8" s="21">
        <v>6</v>
      </c>
      <c r="B8" s="17" t="s">
        <v>133</v>
      </c>
      <c r="C8" s="26"/>
      <c r="D8" s="26"/>
      <c r="E8" s="26"/>
      <c r="F8" s="26"/>
      <c r="G8" s="26"/>
      <c r="H8" s="29" t="str">
        <f t="shared" si="0"/>
        <v/>
      </c>
    </row>
    <row r="9" spans="1:11" x14ac:dyDescent="0.35">
      <c r="A9" s="21">
        <v>7</v>
      </c>
      <c r="B9" s="17" t="s">
        <v>134</v>
      </c>
      <c r="C9" s="26"/>
      <c r="D9" s="26"/>
      <c r="E9" s="26"/>
      <c r="F9" s="26"/>
      <c r="G9" s="26"/>
      <c r="H9" s="29" t="str">
        <f t="shared" si="0"/>
        <v/>
      </c>
    </row>
    <row r="10" spans="1:11" x14ac:dyDescent="0.35">
      <c r="A10" s="21">
        <v>8</v>
      </c>
      <c r="B10" s="17" t="s">
        <v>135</v>
      </c>
      <c r="C10" s="26"/>
      <c r="D10" s="26"/>
      <c r="E10" s="26"/>
      <c r="F10" s="26"/>
      <c r="G10" s="26"/>
      <c r="H10" s="29" t="str">
        <f t="shared" si="0"/>
        <v/>
      </c>
    </row>
    <row r="11" spans="1:11" x14ac:dyDescent="0.35">
      <c r="A11" s="21">
        <v>9</v>
      </c>
      <c r="B11" s="17" t="s">
        <v>136</v>
      </c>
      <c r="C11" s="26"/>
      <c r="D11" s="26"/>
      <c r="E11" s="26"/>
      <c r="F11" s="26"/>
      <c r="G11" s="26"/>
      <c r="H11" s="29" t="str">
        <f t="shared" si="0"/>
        <v/>
      </c>
    </row>
    <row r="12" spans="1:11" x14ac:dyDescent="0.35">
      <c r="A12" s="21">
        <v>10</v>
      </c>
      <c r="B12" s="17" t="s">
        <v>137</v>
      </c>
      <c r="C12" s="26"/>
      <c r="D12" s="26"/>
      <c r="E12" s="26"/>
      <c r="F12" s="26"/>
      <c r="G12" s="26"/>
      <c r="H12" s="29" t="str">
        <f t="shared" si="0"/>
        <v/>
      </c>
    </row>
    <row r="13" spans="1:11" x14ac:dyDescent="0.35">
      <c r="A13" s="21">
        <v>11</v>
      </c>
      <c r="B13" s="17" t="s">
        <v>138</v>
      </c>
      <c r="C13" s="26"/>
      <c r="D13" s="26"/>
      <c r="E13" s="26"/>
      <c r="F13" s="26"/>
      <c r="G13" s="26"/>
      <c r="H13" s="29" t="str">
        <f t="shared" si="0"/>
        <v/>
      </c>
    </row>
    <row r="14" spans="1:11" x14ac:dyDescent="0.35">
      <c r="A14" s="21">
        <v>12</v>
      </c>
      <c r="B14" s="17" t="s">
        <v>139</v>
      </c>
      <c r="C14" s="26"/>
      <c r="D14" s="26"/>
      <c r="E14" s="26"/>
      <c r="F14" s="26"/>
      <c r="G14" s="26"/>
      <c r="H14" s="29" t="str">
        <f t="shared" si="0"/>
        <v/>
      </c>
    </row>
    <row r="15" spans="1:11" x14ac:dyDescent="0.35">
      <c r="A15" s="21">
        <v>13</v>
      </c>
      <c r="B15" s="17" t="s">
        <v>140</v>
      </c>
      <c r="C15" s="26"/>
      <c r="D15" s="26"/>
      <c r="E15" s="26"/>
      <c r="F15" s="26"/>
      <c r="G15" s="26"/>
      <c r="H15" s="29" t="str">
        <f t="shared" si="0"/>
        <v/>
      </c>
    </row>
    <row r="16" spans="1:11" x14ac:dyDescent="0.35">
      <c r="A16" s="21">
        <v>14</v>
      </c>
      <c r="B16" s="17" t="s">
        <v>141</v>
      </c>
      <c r="C16" s="26"/>
      <c r="D16" s="26"/>
      <c r="E16" s="26"/>
      <c r="F16" s="26"/>
      <c r="G16" s="26"/>
      <c r="H16" s="29" t="str">
        <f t="shared" si="0"/>
        <v/>
      </c>
    </row>
    <row r="17" spans="1:8" x14ac:dyDescent="0.35">
      <c r="A17" s="21">
        <v>15</v>
      </c>
      <c r="B17" s="17" t="s">
        <v>142</v>
      </c>
      <c r="C17" s="26"/>
      <c r="D17" s="26"/>
      <c r="E17" s="26"/>
      <c r="F17" s="26"/>
      <c r="G17" s="26"/>
      <c r="H17" s="29" t="str">
        <f t="shared" si="0"/>
        <v/>
      </c>
    </row>
    <row r="18" spans="1:8" x14ac:dyDescent="0.35">
      <c r="A18" s="21">
        <v>16</v>
      </c>
      <c r="B18" s="17" t="s">
        <v>143</v>
      </c>
      <c r="C18" s="26"/>
      <c r="D18" s="26"/>
      <c r="E18" s="26"/>
      <c r="F18" s="26"/>
      <c r="G18" s="26"/>
      <c r="H18" s="29" t="str">
        <f t="shared" si="0"/>
        <v/>
      </c>
    </row>
    <row r="19" spans="1:8" x14ac:dyDescent="0.35">
      <c r="A19" s="21">
        <v>17</v>
      </c>
      <c r="B19" s="17" t="s">
        <v>144</v>
      </c>
      <c r="C19" s="26"/>
      <c r="D19" s="26"/>
      <c r="E19" s="26"/>
      <c r="F19" s="26"/>
      <c r="G19" s="26"/>
      <c r="H19" s="29" t="str">
        <f t="shared" si="0"/>
        <v/>
      </c>
    </row>
    <row r="20" spans="1:8" x14ac:dyDescent="0.35">
      <c r="A20" s="21">
        <v>18</v>
      </c>
      <c r="B20" s="17" t="s">
        <v>145</v>
      </c>
      <c r="C20" s="26"/>
      <c r="D20" s="26"/>
      <c r="E20" s="26"/>
      <c r="F20" s="26"/>
      <c r="G20" s="26"/>
      <c r="H20" s="29" t="str">
        <f t="shared" si="0"/>
        <v/>
      </c>
    </row>
    <row r="21" spans="1:8" x14ac:dyDescent="0.35">
      <c r="A21" s="21">
        <v>19</v>
      </c>
      <c r="B21" s="17" t="s">
        <v>146</v>
      </c>
      <c r="C21" s="26"/>
      <c r="D21" s="26"/>
      <c r="E21" s="26"/>
      <c r="F21" s="26"/>
      <c r="G21" s="26"/>
      <c r="H21" s="29" t="str">
        <f t="shared" si="0"/>
        <v/>
      </c>
    </row>
    <row r="22" spans="1:8" x14ac:dyDescent="0.35">
      <c r="A22" s="21">
        <v>20</v>
      </c>
      <c r="B22" s="17" t="s">
        <v>147</v>
      </c>
      <c r="C22" s="26"/>
      <c r="D22" s="26"/>
      <c r="E22" s="26"/>
      <c r="F22" s="26"/>
      <c r="G22" s="26"/>
      <c r="H22" s="29" t="str">
        <f t="shared" si="0"/>
        <v/>
      </c>
    </row>
    <row r="23" spans="1:8" x14ac:dyDescent="0.35">
      <c r="A23" s="21">
        <v>21</v>
      </c>
      <c r="B23" s="17" t="s">
        <v>148</v>
      </c>
      <c r="C23" s="26"/>
      <c r="D23" s="26"/>
      <c r="E23" s="26"/>
      <c r="F23" s="26"/>
      <c r="G23" s="26"/>
      <c r="H23" s="29" t="str">
        <f t="shared" si="0"/>
        <v/>
      </c>
    </row>
    <row r="24" spans="1:8" x14ac:dyDescent="0.35">
      <c r="A24" s="21">
        <v>22</v>
      </c>
      <c r="B24" s="17" t="s">
        <v>149</v>
      </c>
      <c r="C24" s="26"/>
      <c r="D24" s="26"/>
      <c r="E24" s="26"/>
      <c r="F24" s="26"/>
      <c r="G24" s="26"/>
      <c r="H24" s="29" t="str">
        <f t="shared" si="0"/>
        <v/>
      </c>
    </row>
    <row r="25" spans="1:8" x14ac:dyDescent="0.35">
      <c r="A25" s="21">
        <v>23</v>
      </c>
      <c r="B25" s="17" t="s">
        <v>150</v>
      </c>
      <c r="C25" s="26"/>
      <c r="D25" s="26"/>
      <c r="E25" s="26"/>
      <c r="F25" s="26"/>
      <c r="G25" s="26"/>
      <c r="H25" s="29" t="str">
        <f t="shared" si="0"/>
        <v/>
      </c>
    </row>
    <row r="26" spans="1:8" x14ac:dyDescent="0.35">
      <c r="A26" s="21">
        <v>24</v>
      </c>
      <c r="B26" s="17" t="s">
        <v>151</v>
      </c>
      <c r="C26" s="26"/>
      <c r="D26" s="26"/>
      <c r="E26" s="26"/>
      <c r="F26" s="26"/>
      <c r="G26" s="26"/>
      <c r="H26" s="29" t="str">
        <f t="shared" si="0"/>
        <v/>
      </c>
    </row>
    <row r="27" spans="1:8" x14ac:dyDescent="0.35">
      <c r="A27" s="21">
        <v>25</v>
      </c>
      <c r="B27" s="17" t="s">
        <v>152</v>
      </c>
      <c r="C27" s="26"/>
      <c r="D27" s="26"/>
      <c r="E27" s="26"/>
      <c r="F27" s="26"/>
      <c r="G27" s="26"/>
      <c r="H27" s="29" t="str">
        <f t="shared" si="0"/>
        <v/>
      </c>
    </row>
    <row r="28" spans="1:8" x14ac:dyDescent="0.35">
      <c r="A28" s="21">
        <v>26</v>
      </c>
      <c r="B28" s="17" t="s">
        <v>153</v>
      </c>
      <c r="C28" s="26"/>
      <c r="D28" s="26"/>
      <c r="E28" s="26"/>
      <c r="F28" s="26"/>
      <c r="G28" s="26"/>
      <c r="H28" s="29" t="str">
        <f t="shared" si="0"/>
        <v/>
      </c>
    </row>
    <row r="29" spans="1:8" x14ac:dyDescent="0.35">
      <c r="A29" s="21">
        <v>27</v>
      </c>
      <c r="B29" s="17" t="s">
        <v>154</v>
      </c>
      <c r="C29" s="26"/>
      <c r="D29" s="26"/>
      <c r="E29" s="26"/>
      <c r="F29" s="26"/>
      <c r="G29" s="26"/>
      <c r="H29" s="29" t="str">
        <f t="shared" si="0"/>
        <v/>
      </c>
    </row>
    <row r="30" spans="1:8" x14ac:dyDescent="0.35">
      <c r="A30" s="21">
        <v>28</v>
      </c>
      <c r="B30" s="17" t="s">
        <v>155</v>
      </c>
      <c r="C30" s="26"/>
      <c r="D30" s="26"/>
      <c r="E30" s="26"/>
      <c r="F30" s="26"/>
      <c r="G30" s="26"/>
      <c r="H30" s="29" t="str">
        <f t="shared" si="0"/>
        <v/>
      </c>
    </row>
    <row r="31" spans="1:8" x14ac:dyDescent="0.35">
      <c r="A31" s="21">
        <v>29</v>
      </c>
      <c r="B31" s="17" t="s">
        <v>156</v>
      </c>
      <c r="C31" s="26"/>
      <c r="D31" s="26"/>
      <c r="E31" s="26"/>
      <c r="F31" s="26"/>
      <c r="G31" s="26"/>
      <c r="H31" s="29" t="str">
        <f t="shared" si="0"/>
        <v/>
      </c>
    </row>
    <row r="32" spans="1:8" x14ac:dyDescent="0.35">
      <c r="A32" s="21">
        <v>30</v>
      </c>
      <c r="B32" s="17" t="s">
        <v>157</v>
      </c>
      <c r="C32" s="26"/>
      <c r="D32" s="26"/>
      <c r="E32" s="26"/>
      <c r="F32" s="26"/>
      <c r="G32" s="26"/>
      <c r="H32" s="29" t="str">
        <f t="shared" si="0"/>
        <v/>
      </c>
    </row>
    <row r="33" spans="1:8" x14ac:dyDescent="0.35">
      <c r="A33" s="21">
        <v>31</v>
      </c>
      <c r="B33" s="17" t="s">
        <v>158</v>
      </c>
      <c r="C33" s="26"/>
      <c r="D33" s="26"/>
      <c r="E33" s="26"/>
      <c r="F33" s="26"/>
      <c r="G33" s="26"/>
      <c r="H33" s="29" t="str">
        <f t="shared" si="0"/>
        <v/>
      </c>
    </row>
  </sheetData>
  <sheetProtection sheet="1" objects="1" scenarios="1"/>
  <phoneticPr fontId="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BF24-DDBC-40B3-A55D-A88A2B7AC14F}">
  <dimension ref="A1:G157"/>
  <sheetViews>
    <sheetView showGridLines="0" zoomScaleNormal="100" workbookViewId="0"/>
  </sheetViews>
  <sheetFormatPr defaultRowHeight="14.5" x14ac:dyDescent="0.35"/>
  <cols>
    <col min="1" max="1" width="74.453125" customWidth="1"/>
    <col min="2" max="7" width="0.1796875" customWidth="1"/>
  </cols>
  <sheetData>
    <row r="1" spans="1:7" x14ac:dyDescent="0.35">
      <c r="A1" s="22" t="str">
        <f>CONCATENATE("Informatiehuishouding principes"," (",B1,")")</f>
        <v>Informatiehuishouding principes (2026)</v>
      </c>
      <c r="B1">
        <f>+Scores!B1</f>
        <v>2026</v>
      </c>
      <c r="C1" s="3" t="s">
        <v>255</v>
      </c>
      <c r="D1" s="3" t="s">
        <v>257</v>
      </c>
      <c r="E1" s="3" t="s">
        <v>258</v>
      </c>
      <c r="F1" s="3" t="s">
        <v>266</v>
      </c>
      <c r="G1" s="3" t="s">
        <v>256</v>
      </c>
    </row>
    <row r="2" spans="1:7" x14ac:dyDescent="0.35">
      <c r="A2" s="24" t="s">
        <v>268</v>
      </c>
      <c r="B2" s="4" t="e">
        <f>ROUND(AVERAGE(B16:B22),1)</f>
        <v>#DIV/0!</v>
      </c>
      <c r="C2" s="4" t="e">
        <f>IF($B2&lt;1.5,$B2,0)</f>
        <v>#DIV/0!</v>
      </c>
      <c r="D2" s="4" t="e">
        <f>IF(AND($B2&gt;=1.5,$B2&lt;2.5),$B2,0)</f>
        <v>#DIV/0!</v>
      </c>
      <c r="E2" s="4" t="e">
        <f>IF(AND($B2&gt;=2.5,$B2&lt;3),$B2,0)</f>
        <v>#DIV/0!</v>
      </c>
      <c r="F2" s="4" t="e">
        <f>IF($B2&gt;=3,$B2,0)</f>
        <v>#DIV/0!</v>
      </c>
      <c r="G2" s="4" t="e">
        <f>+B2</f>
        <v>#DIV/0!</v>
      </c>
    </row>
    <row r="3" spans="1:7" x14ac:dyDescent="0.35">
      <c r="A3" t="s">
        <v>267</v>
      </c>
      <c r="B3" s="4" t="e">
        <f>ROUND(AVERAGE(B36:B41),1)</f>
        <v>#DIV/0!</v>
      </c>
      <c r="C3" s="4" t="e">
        <f t="shared" ref="C3:C11" si="0">IF($B3&lt;1.5,$B3,0)</f>
        <v>#DIV/0!</v>
      </c>
      <c r="D3" s="4" t="e">
        <f t="shared" ref="D3:D11" si="1">IF(AND($B3&gt;=1.5,$B3&lt;2.5),$B3,0)</f>
        <v>#DIV/0!</v>
      </c>
      <c r="E3" s="4" t="e">
        <f t="shared" ref="E3:E11" si="2">IF(AND($B3&gt;=2.5,$B3&lt;3),$B3,0)</f>
        <v>#DIV/0!</v>
      </c>
      <c r="F3" s="4" t="e">
        <f t="shared" ref="F3:F11" si="3">IF($B3&gt;=3,$B3,0)</f>
        <v>#DIV/0!</v>
      </c>
      <c r="G3" s="4" t="e">
        <f t="shared" ref="G3:G11" si="4">+B3</f>
        <v>#DIV/0!</v>
      </c>
    </row>
    <row r="4" spans="1:7" x14ac:dyDescent="0.35">
      <c r="A4" t="s">
        <v>248</v>
      </c>
      <c r="B4" s="4" t="e">
        <f>ROUND(AVERAGE(B53:B55),1)</f>
        <v>#DIV/0!</v>
      </c>
      <c r="C4" s="4" t="e">
        <f t="shared" si="0"/>
        <v>#DIV/0!</v>
      </c>
      <c r="D4" s="4" t="e">
        <f t="shared" si="1"/>
        <v>#DIV/0!</v>
      </c>
      <c r="E4" s="4" t="e">
        <f t="shared" si="2"/>
        <v>#DIV/0!</v>
      </c>
      <c r="F4" s="4" t="e">
        <f t="shared" si="3"/>
        <v>#DIV/0!</v>
      </c>
      <c r="G4" s="4" t="e">
        <f t="shared" si="4"/>
        <v>#DIV/0!</v>
      </c>
    </row>
    <row r="5" spans="1:7" x14ac:dyDescent="0.35">
      <c r="A5" t="s">
        <v>249</v>
      </c>
      <c r="B5" s="4" t="e">
        <f>ROUND(AVERAGE(B67:B69),1)</f>
        <v>#DIV/0!</v>
      </c>
      <c r="C5" s="4" t="e">
        <f t="shared" si="0"/>
        <v>#DIV/0!</v>
      </c>
      <c r="D5" s="4" t="e">
        <f t="shared" si="1"/>
        <v>#DIV/0!</v>
      </c>
      <c r="E5" s="4" t="e">
        <f t="shared" si="2"/>
        <v>#DIV/0!</v>
      </c>
      <c r="F5" s="4" t="e">
        <f t="shared" si="3"/>
        <v>#DIV/0!</v>
      </c>
      <c r="G5" s="4" t="e">
        <f t="shared" si="4"/>
        <v>#DIV/0!</v>
      </c>
    </row>
    <row r="6" spans="1:7" x14ac:dyDescent="0.35">
      <c r="A6" t="s">
        <v>250</v>
      </c>
      <c r="B6" s="4" t="e">
        <f>ROUND(AVERAGE(B81:B85),1)</f>
        <v>#DIV/0!</v>
      </c>
      <c r="C6" s="4" t="e">
        <f t="shared" si="0"/>
        <v>#DIV/0!</v>
      </c>
      <c r="D6" s="4" t="e">
        <f t="shared" si="1"/>
        <v>#DIV/0!</v>
      </c>
      <c r="E6" s="4" t="e">
        <f t="shared" si="2"/>
        <v>#DIV/0!</v>
      </c>
      <c r="F6" s="4" t="e">
        <f t="shared" si="3"/>
        <v>#DIV/0!</v>
      </c>
      <c r="G6" s="4" t="e">
        <f t="shared" si="4"/>
        <v>#DIV/0!</v>
      </c>
    </row>
    <row r="7" spans="1:7" x14ac:dyDescent="0.35">
      <c r="A7" t="s">
        <v>251</v>
      </c>
      <c r="B7" s="4" t="e">
        <f>ROUND(AVERAGE(B96:B99),1)</f>
        <v>#DIV/0!</v>
      </c>
      <c r="C7" s="4" t="e">
        <f t="shared" si="0"/>
        <v>#DIV/0!</v>
      </c>
      <c r="D7" s="4" t="e">
        <f t="shared" si="1"/>
        <v>#DIV/0!</v>
      </c>
      <c r="E7" s="4" t="e">
        <f t="shared" si="2"/>
        <v>#DIV/0!</v>
      </c>
      <c r="F7" s="4" t="e">
        <f t="shared" si="3"/>
        <v>#DIV/0!</v>
      </c>
      <c r="G7" s="4" t="e">
        <f t="shared" si="4"/>
        <v>#DIV/0!</v>
      </c>
    </row>
    <row r="8" spans="1:7" x14ac:dyDescent="0.35">
      <c r="A8" t="s">
        <v>252</v>
      </c>
      <c r="B8" s="4" t="e">
        <f>ROUND(AVERAGE(B110:B114),1)</f>
        <v>#DIV/0!</v>
      </c>
      <c r="C8" s="4" t="e">
        <f t="shared" si="0"/>
        <v>#DIV/0!</v>
      </c>
      <c r="D8" s="4" t="e">
        <f t="shared" si="1"/>
        <v>#DIV/0!</v>
      </c>
      <c r="E8" s="4" t="e">
        <f t="shared" si="2"/>
        <v>#DIV/0!</v>
      </c>
      <c r="F8" s="4" t="e">
        <f t="shared" si="3"/>
        <v>#DIV/0!</v>
      </c>
      <c r="G8" s="4" t="e">
        <f t="shared" si="4"/>
        <v>#DIV/0!</v>
      </c>
    </row>
    <row r="9" spans="1:7" x14ac:dyDescent="0.35">
      <c r="A9" t="s">
        <v>253</v>
      </c>
      <c r="B9" s="4" t="e">
        <f>ROUND(AVERAGE(B125:B129),1)</f>
        <v>#DIV/0!</v>
      </c>
      <c r="C9" s="4" t="e">
        <f t="shared" si="0"/>
        <v>#DIV/0!</v>
      </c>
      <c r="D9" s="4" t="e">
        <f t="shared" si="1"/>
        <v>#DIV/0!</v>
      </c>
      <c r="E9" s="4" t="e">
        <f t="shared" si="2"/>
        <v>#DIV/0!</v>
      </c>
      <c r="F9" s="4" t="e">
        <f t="shared" si="3"/>
        <v>#DIV/0!</v>
      </c>
      <c r="G9" s="4" t="e">
        <f t="shared" si="4"/>
        <v>#DIV/0!</v>
      </c>
    </row>
    <row r="10" spans="1:7" x14ac:dyDescent="0.35">
      <c r="A10" t="s">
        <v>254</v>
      </c>
      <c r="B10" s="4" t="e">
        <f>ROUND(AVERAGE(B139:B145),1)</f>
        <v>#DIV/0!</v>
      </c>
      <c r="C10" s="4" t="e">
        <f t="shared" si="0"/>
        <v>#DIV/0!</v>
      </c>
      <c r="D10" s="4" t="e">
        <f t="shared" si="1"/>
        <v>#DIV/0!</v>
      </c>
      <c r="E10" s="4" t="e">
        <f t="shared" si="2"/>
        <v>#DIV/0!</v>
      </c>
      <c r="F10" s="4" t="e">
        <f t="shared" si="3"/>
        <v>#DIV/0!</v>
      </c>
      <c r="G10" s="4" t="e">
        <f t="shared" si="4"/>
        <v>#DIV/0!</v>
      </c>
    </row>
    <row r="11" spans="1:7" x14ac:dyDescent="0.35">
      <c r="A11" t="s">
        <v>247</v>
      </c>
      <c r="B11" s="4" t="e">
        <f>ROUND(AVERAGE(B140:B146),1)</f>
        <v>#DIV/0!</v>
      </c>
      <c r="C11" s="4" t="e">
        <f t="shared" si="0"/>
        <v>#DIV/0!</v>
      </c>
      <c r="D11" s="4" t="e">
        <f t="shared" si="1"/>
        <v>#DIV/0!</v>
      </c>
      <c r="E11" s="4" t="e">
        <f t="shared" si="2"/>
        <v>#DIV/0!</v>
      </c>
      <c r="F11" s="4" t="e">
        <f t="shared" si="3"/>
        <v>#DIV/0!</v>
      </c>
      <c r="G11" s="4" t="e">
        <f t="shared" si="4"/>
        <v>#DIV/0!</v>
      </c>
    </row>
    <row r="15" spans="1:7" x14ac:dyDescent="0.35">
      <c r="A15" s="23" t="str">
        <f>CONCATENATE(A2," (",B1,")")</f>
        <v>A1: Actief sturen op Informatiehuishouding (2026)</v>
      </c>
      <c r="B15">
        <f>+B1</f>
        <v>2026</v>
      </c>
      <c r="C15" s="3" t="s">
        <v>255</v>
      </c>
      <c r="D15" s="3" t="s">
        <v>257</v>
      </c>
      <c r="E15" s="3" t="s">
        <v>258</v>
      </c>
      <c r="F15" s="3" t="s">
        <v>266</v>
      </c>
      <c r="G15" s="3" t="s">
        <v>256</v>
      </c>
    </row>
    <row r="16" spans="1:7" x14ac:dyDescent="0.35">
      <c r="A16" t="s">
        <v>132</v>
      </c>
      <c r="B16" s="4" t="str">
        <f>_xlfn.XLOOKUP(A16,Scores!B:B,Scores!H:H)</f>
        <v/>
      </c>
      <c r="C16" s="4">
        <f>IF($B16&lt;1.5,$B16,0)</f>
        <v>0</v>
      </c>
      <c r="D16" s="4">
        <f>IF(AND($B16&gt;=1.5,$B16&lt;2.5),$B16,0)</f>
        <v>0</v>
      </c>
      <c r="E16" s="4">
        <f>IF(AND($B16&gt;=2.5,$B16&lt;3),$B16,0)</f>
        <v>0</v>
      </c>
      <c r="F16" s="4" t="str">
        <f>IF($B16&gt;=3,$B16,0)</f>
        <v/>
      </c>
      <c r="G16" s="4" t="str">
        <f>+B16</f>
        <v/>
      </c>
    </row>
    <row r="17" spans="1:7" x14ac:dyDescent="0.35">
      <c r="A17" t="s">
        <v>152</v>
      </c>
      <c r="B17" s="4" t="str">
        <f>_xlfn.XLOOKUP(A17,Scores!B:B,Scores!H:H)</f>
        <v/>
      </c>
      <c r="C17" s="4">
        <f t="shared" ref="C17:C22" si="5">IF($B17&lt;1.5,$B17,0)</f>
        <v>0</v>
      </c>
      <c r="D17" s="4">
        <f t="shared" ref="D17:D22" si="6">IF(AND($B17&gt;=1.5,$B17&lt;2.5),$B17,0)</f>
        <v>0</v>
      </c>
      <c r="E17" s="4">
        <f t="shared" ref="E17:E22" si="7">IF(AND($B17&gt;=2.5,$B17&lt;3),$B17,0)</f>
        <v>0</v>
      </c>
      <c r="F17" s="4" t="str">
        <f t="shared" ref="F17:F22" si="8">IF($B17&gt;=3,$B17,0)</f>
        <v/>
      </c>
      <c r="G17" s="4" t="str">
        <f t="shared" ref="G17:G22" si="9">+B17</f>
        <v/>
      </c>
    </row>
    <row r="18" spans="1:7" x14ac:dyDescent="0.35">
      <c r="A18" t="s">
        <v>153</v>
      </c>
      <c r="B18" s="4" t="str">
        <f>_xlfn.XLOOKUP(A18,Scores!B:B,Scores!H:H)</f>
        <v/>
      </c>
      <c r="C18" s="4">
        <f t="shared" si="5"/>
        <v>0</v>
      </c>
      <c r="D18" s="4">
        <f t="shared" si="6"/>
        <v>0</v>
      </c>
      <c r="E18" s="4">
        <f t="shared" si="7"/>
        <v>0</v>
      </c>
      <c r="F18" s="4" t="str">
        <f t="shared" si="8"/>
        <v/>
      </c>
      <c r="G18" s="4" t="str">
        <f t="shared" si="9"/>
        <v/>
      </c>
    </row>
    <row r="19" spans="1:7" x14ac:dyDescent="0.35">
      <c r="A19" t="s">
        <v>155</v>
      </c>
      <c r="B19" s="4" t="str">
        <f>_xlfn.XLOOKUP(A19,Scores!B:B,Scores!H:H)</f>
        <v/>
      </c>
      <c r="C19" s="4">
        <f t="shared" si="5"/>
        <v>0</v>
      </c>
      <c r="D19" s="4">
        <f t="shared" si="6"/>
        <v>0</v>
      </c>
      <c r="E19" s="4">
        <f t="shared" si="7"/>
        <v>0</v>
      </c>
      <c r="F19" s="4" t="str">
        <f t="shared" si="8"/>
        <v/>
      </c>
      <c r="G19" s="4" t="str">
        <f t="shared" si="9"/>
        <v/>
      </c>
    </row>
    <row r="20" spans="1:7" x14ac:dyDescent="0.35">
      <c r="A20" t="s">
        <v>156</v>
      </c>
      <c r="B20" s="4" t="str">
        <f>_xlfn.XLOOKUP(A20,Scores!B:B,Scores!H:H)</f>
        <v/>
      </c>
      <c r="C20" s="4">
        <f t="shared" si="5"/>
        <v>0</v>
      </c>
      <c r="D20" s="4">
        <f t="shared" si="6"/>
        <v>0</v>
      </c>
      <c r="E20" s="4">
        <f t="shared" si="7"/>
        <v>0</v>
      </c>
      <c r="F20" s="4" t="str">
        <f t="shared" si="8"/>
        <v/>
      </c>
      <c r="G20" s="4" t="str">
        <f t="shared" si="9"/>
        <v/>
      </c>
    </row>
    <row r="21" spans="1:7" x14ac:dyDescent="0.35">
      <c r="A21" t="s">
        <v>157</v>
      </c>
      <c r="B21" s="4" t="str">
        <f>_xlfn.XLOOKUP(A21,Scores!B:B,Scores!H:H)</f>
        <v/>
      </c>
      <c r="C21" s="4">
        <f t="shared" si="5"/>
        <v>0</v>
      </c>
      <c r="D21" s="4">
        <f t="shared" si="6"/>
        <v>0</v>
      </c>
      <c r="E21" s="4">
        <f t="shared" si="7"/>
        <v>0</v>
      </c>
      <c r="F21" s="4" t="str">
        <f t="shared" si="8"/>
        <v/>
      </c>
      <c r="G21" s="4" t="str">
        <f t="shared" si="9"/>
        <v/>
      </c>
    </row>
    <row r="22" spans="1:7" x14ac:dyDescent="0.35">
      <c r="A22" t="s">
        <v>158</v>
      </c>
      <c r="B22" s="4" t="str">
        <f>_xlfn.XLOOKUP(A22,Scores!B:B,Scores!H:H)</f>
        <v/>
      </c>
      <c r="C22" s="4">
        <f t="shared" si="5"/>
        <v>0</v>
      </c>
      <c r="D22" s="4">
        <f t="shared" si="6"/>
        <v>0</v>
      </c>
      <c r="E22" s="4">
        <f t="shared" si="7"/>
        <v>0</v>
      </c>
      <c r="F22" s="4" t="str">
        <f t="shared" si="8"/>
        <v/>
      </c>
      <c r="G22" s="4" t="str">
        <f t="shared" si="9"/>
        <v/>
      </c>
    </row>
    <row r="35" spans="1:7" x14ac:dyDescent="0.35">
      <c r="A35" s="22" t="str">
        <f>CONCATENATE(A3," (",B1,")")</f>
        <v>A2. Iedereen informatiebekwaam (2026)</v>
      </c>
      <c r="B35">
        <f>+B1</f>
        <v>2026</v>
      </c>
      <c r="C35" s="3" t="s">
        <v>255</v>
      </c>
      <c r="D35" s="3" t="s">
        <v>257</v>
      </c>
      <c r="E35" s="3" t="s">
        <v>258</v>
      </c>
      <c r="F35" s="3" t="s">
        <v>266</v>
      </c>
      <c r="G35" s="3" t="s">
        <v>256</v>
      </c>
    </row>
    <row r="36" spans="1:7" x14ac:dyDescent="0.35">
      <c r="A36" t="s">
        <v>133</v>
      </c>
      <c r="B36" s="4" t="str">
        <f>_xlfn.XLOOKUP(A36,Scores!B:B,Scores!H:H)</f>
        <v/>
      </c>
      <c r="C36" s="4">
        <f>IF($B36&lt;1.5,$B36,0)</f>
        <v>0</v>
      </c>
      <c r="D36" s="4">
        <f>IF(AND($B36&gt;=1.5,$B36&lt;2.5),$B36,0)</f>
        <v>0</v>
      </c>
      <c r="E36" s="4">
        <f>IF(AND($B36&gt;=2.5,$B36&lt;3),$B36,0)</f>
        <v>0</v>
      </c>
      <c r="F36" s="4" t="str">
        <f>IF($B36&gt;=3,$B36,0)</f>
        <v/>
      </c>
      <c r="G36" s="4" t="str">
        <f>+B36</f>
        <v/>
      </c>
    </row>
    <row r="37" spans="1:7" x14ac:dyDescent="0.35">
      <c r="A37" t="s">
        <v>134</v>
      </c>
      <c r="B37" s="4" t="str">
        <f>_xlfn.XLOOKUP(A37,Scores!B:B,Scores!H:H)</f>
        <v/>
      </c>
      <c r="C37" s="4">
        <f t="shared" ref="C37:C41" si="10">IF($B37&lt;1.5,$B37,0)</f>
        <v>0</v>
      </c>
      <c r="D37" s="4">
        <f t="shared" ref="D37:D41" si="11">IF(AND($B37&gt;=1.5,$B37&lt;2.5),$B37,0)</f>
        <v>0</v>
      </c>
      <c r="E37" s="4">
        <f t="shared" ref="E37:E41" si="12">IF(AND($B37&gt;=2.5,$B37&lt;3),$B37,0)</f>
        <v>0</v>
      </c>
      <c r="F37" s="4" t="str">
        <f t="shared" ref="F37:F41" si="13">IF($B37&gt;=3,$B37,0)</f>
        <v/>
      </c>
      <c r="G37" s="4" t="str">
        <f t="shared" ref="G37:G40" si="14">+B37</f>
        <v/>
      </c>
    </row>
    <row r="38" spans="1:7" x14ac:dyDescent="0.35">
      <c r="A38" t="s">
        <v>135</v>
      </c>
      <c r="B38" s="4" t="str">
        <f>_xlfn.XLOOKUP(A38,Scores!B:B,Scores!H:H)</f>
        <v/>
      </c>
      <c r="C38" s="4">
        <f t="shared" si="10"/>
        <v>0</v>
      </c>
      <c r="D38" s="4">
        <f t="shared" si="11"/>
        <v>0</v>
      </c>
      <c r="E38" s="4">
        <f t="shared" si="12"/>
        <v>0</v>
      </c>
      <c r="F38" s="4" t="str">
        <f t="shared" si="13"/>
        <v/>
      </c>
      <c r="G38" s="4" t="str">
        <f t="shared" si="14"/>
        <v/>
      </c>
    </row>
    <row r="39" spans="1:7" x14ac:dyDescent="0.35">
      <c r="A39" t="s">
        <v>136</v>
      </c>
      <c r="B39" s="4" t="str">
        <f>_xlfn.XLOOKUP(A39,Scores!B:B,Scores!H:H)</f>
        <v/>
      </c>
      <c r="C39" s="4">
        <f t="shared" si="10"/>
        <v>0</v>
      </c>
      <c r="D39" s="4">
        <f t="shared" si="11"/>
        <v>0</v>
      </c>
      <c r="E39" s="4">
        <f t="shared" si="12"/>
        <v>0</v>
      </c>
      <c r="F39" s="4" t="str">
        <f t="shared" si="13"/>
        <v/>
      </c>
      <c r="G39" s="4" t="str">
        <f t="shared" si="14"/>
        <v/>
      </c>
    </row>
    <row r="40" spans="1:7" x14ac:dyDescent="0.35">
      <c r="A40" t="s">
        <v>137</v>
      </c>
      <c r="B40" s="4" t="str">
        <f>_xlfn.XLOOKUP(A40,Scores!B:B,Scores!H:H)</f>
        <v/>
      </c>
      <c r="C40" s="4">
        <f t="shared" si="10"/>
        <v>0</v>
      </c>
      <c r="D40" s="4">
        <f t="shared" si="11"/>
        <v>0</v>
      </c>
      <c r="E40" s="4">
        <f t="shared" si="12"/>
        <v>0</v>
      </c>
      <c r="F40" s="4" t="str">
        <f t="shared" si="13"/>
        <v/>
      </c>
      <c r="G40" s="4" t="str">
        <f t="shared" si="14"/>
        <v/>
      </c>
    </row>
    <row r="41" spans="1:7" x14ac:dyDescent="0.35">
      <c r="A41" t="s">
        <v>138</v>
      </c>
      <c r="B41" s="4" t="str">
        <f>_xlfn.XLOOKUP(A41,Scores!B:B,Scores!H:H)</f>
        <v/>
      </c>
      <c r="C41" s="4">
        <f t="shared" si="10"/>
        <v>0</v>
      </c>
      <c r="D41" s="4">
        <f t="shared" si="11"/>
        <v>0</v>
      </c>
      <c r="E41" s="4">
        <f t="shared" si="12"/>
        <v>0</v>
      </c>
      <c r="F41" s="4" t="str">
        <f t="shared" si="13"/>
        <v/>
      </c>
      <c r="G41" s="4" t="str">
        <f t="shared" ref="G41" si="15">+B41</f>
        <v/>
      </c>
    </row>
    <row r="52" spans="1:7" x14ac:dyDescent="0.35">
      <c r="A52" s="22" t="str">
        <f>CONCATENATE(A4," (",B1,")")</f>
        <v>B1: Eén zaak, één helder dossier  (2026)</v>
      </c>
      <c r="B52">
        <f>+B1</f>
        <v>2026</v>
      </c>
      <c r="C52" s="3" t="s">
        <v>255</v>
      </c>
      <c r="D52" s="3" t="s">
        <v>257</v>
      </c>
      <c r="E52" s="3" t="s">
        <v>258</v>
      </c>
      <c r="F52" s="3" t="s">
        <v>266</v>
      </c>
      <c r="G52" s="3" t="s">
        <v>256</v>
      </c>
    </row>
    <row r="53" spans="1:7" x14ac:dyDescent="0.35">
      <c r="A53" t="s">
        <v>131</v>
      </c>
      <c r="B53" s="4" t="str">
        <f>_xlfn.XLOOKUP(A53,Scores!B:B,Scores!H:H)</f>
        <v/>
      </c>
      <c r="C53" s="4">
        <f>IF($B53&lt;1.5,$B53,0)</f>
        <v>0</v>
      </c>
      <c r="D53" s="4">
        <f>IF(AND($B53&gt;=1.5,$B53&lt;2.5),$B53,0)</f>
        <v>0</v>
      </c>
      <c r="E53" s="4">
        <f>IF(AND($B53&gt;=2.5,$B53&lt;3),$B53,0)</f>
        <v>0</v>
      </c>
      <c r="F53" s="4" t="str">
        <f>IF($B53&gt;=3,$B53,0)</f>
        <v/>
      </c>
      <c r="G53" s="4" t="str">
        <f>+B53</f>
        <v/>
      </c>
    </row>
    <row r="54" spans="1:7" x14ac:dyDescent="0.35">
      <c r="A54" t="s">
        <v>139</v>
      </c>
      <c r="B54" s="4" t="str">
        <f>_xlfn.XLOOKUP(A54,Scores!B:B,Scores!H:H)</f>
        <v/>
      </c>
      <c r="C54" s="4">
        <f t="shared" ref="C54:C55" si="16">IF($B54&lt;1.5,$B54,0)</f>
        <v>0</v>
      </c>
      <c r="D54" s="4">
        <f t="shared" ref="D54:D55" si="17">IF(AND($B54&gt;=1.5,$B54&lt;2.5),$B54,0)</f>
        <v>0</v>
      </c>
      <c r="E54" s="4">
        <f t="shared" ref="E54:E55" si="18">IF(AND($B54&gt;=2.5,$B54&lt;3),$B54,0)</f>
        <v>0</v>
      </c>
      <c r="F54" s="4" t="str">
        <f t="shared" ref="F54:F55" si="19">IF($B54&gt;=3,$B54,0)</f>
        <v/>
      </c>
      <c r="G54" s="4" t="str">
        <f t="shared" ref="G54:G55" si="20">+B54</f>
        <v/>
      </c>
    </row>
    <row r="55" spans="1:7" x14ac:dyDescent="0.35">
      <c r="A55" t="s">
        <v>140</v>
      </c>
      <c r="B55" s="4" t="str">
        <f>_xlfn.XLOOKUP(A55,Scores!B:B,Scores!H:H)</f>
        <v/>
      </c>
      <c r="C55" s="4">
        <f t="shared" si="16"/>
        <v>0</v>
      </c>
      <c r="D55" s="4">
        <f t="shared" si="17"/>
        <v>0</v>
      </c>
      <c r="E55" s="4">
        <f t="shared" si="18"/>
        <v>0</v>
      </c>
      <c r="F55" s="4" t="str">
        <f t="shared" si="19"/>
        <v/>
      </c>
      <c r="G55" s="4" t="str">
        <f t="shared" si="20"/>
        <v/>
      </c>
    </row>
    <row r="66" spans="1:7" x14ac:dyDescent="0.35">
      <c r="A66" s="22" t="str">
        <f>CONCATENATE(A5," (",B1,")")</f>
        <v>B2: Uniform werken in mappen en dossiers  (2026)</v>
      </c>
      <c r="B66">
        <f>+B1</f>
        <v>2026</v>
      </c>
      <c r="C66" s="3" t="s">
        <v>255</v>
      </c>
      <c r="D66" s="3" t="s">
        <v>257</v>
      </c>
      <c r="E66" s="3" t="s">
        <v>258</v>
      </c>
      <c r="F66" s="3" t="s">
        <v>266</v>
      </c>
      <c r="G66" s="3" t="s">
        <v>256</v>
      </c>
    </row>
    <row r="67" spans="1:7" x14ac:dyDescent="0.35">
      <c r="A67" t="s">
        <v>148</v>
      </c>
      <c r="B67" s="4" t="str">
        <f>_xlfn.XLOOKUP(A67,Scores!B:B,Scores!H:H)</f>
        <v/>
      </c>
      <c r="C67" s="4">
        <f>IF($B67&lt;1.5,$B67,0)</f>
        <v>0</v>
      </c>
      <c r="D67" s="4">
        <f>IF(AND($B67&gt;=1.5,$B67&lt;2.5),$B67,0)</f>
        <v>0</v>
      </c>
      <c r="E67" s="4">
        <f>IF(AND($B67&gt;=2.5,$B67&lt;3),$B67,0)</f>
        <v>0</v>
      </c>
      <c r="F67" s="4" t="str">
        <f>IF($B67&gt;=3,$B67,0)</f>
        <v/>
      </c>
      <c r="G67" s="4" t="str">
        <f>+B67</f>
        <v/>
      </c>
    </row>
    <row r="68" spans="1:7" x14ac:dyDescent="0.35">
      <c r="A68" t="s">
        <v>150</v>
      </c>
      <c r="B68" s="4" t="str">
        <f>_xlfn.XLOOKUP(A68,Scores!B:B,Scores!H:H)</f>
        <v/>
      </c>
      <c r="C68" s="4">
        <f t="shared" ref="C68:C69" si="21">IF($B68&lt;1.5,$B68,0)</f>
        <v>0</v>
      </c>
      <c r="D68" s="4">
        <f t="shared" ref="D68:D69" si="22">IF(AND($B68&gt;=1.5,$B68&lt;2.5),$B68,0)</f>
        <v>0</v>
      </c>
      <c r="E68" s="4">
        <f t="shared" ref="E68:E69" si="23">IF(AND($B68&gt;=2.5,$B68&lt;3),$B68,0)</f>
        <v>0</v>
      </c>
      <c r="F68" s="4" t="str">
        <f t="shared" ref="F68:F69" si="24">IF($B68&gt;=3,$B68,0)</f>
        <v/>
      </c>
      <c r="G68" s="4" t="str">
        <f t="shared" ref="G68:G69" si="25">+B68</f>
        <v/>
      </c>
    </row>
    <row r="69" spans="1:7" x14ac:dyDescent="0.35">
      <c r="A69" t="s">
        <v>151</v>
      </c>
      <c r="B69" s="4" t="str">
        <f>_xlfn.XLOOKUP(A69,Scores!B:B,Scores!H:H)</f>
        <v/>
      </c>
      <c r="C69" s="4">
        <f t="shared" si="21"/>
        <v>0</v>
      </c>
      <c r="D69" s="4">
        <f t="shared" si="22"/>
        <v>0</v>
      </c>
      <c r="E69" s="4">
        <f t="shared" si="23"/>
        <v>0</v>
      </c>
      <c r="F69" s="4" t="str">
        <f t="shared" si="24"/>
        <v/>
      </c>
      <c r="G69" s="4" t="str">
        <f t="shared" si="25"/>
        <v/>
      </c>
    </row>
    <row r="80" spans="1:7" x14ac:dyDescent="0.35">
      <c r="A80" s="22" t="str">
        <f>CONCATENATE(A6," (",B1,")")</f>
        <v>C1: Kwaliteit vanaf de start  (2026)</v>
      </c>
      <c r="B80">
        <f>+B1</f>
        <v>2026</v>
      </c>
      <c r="C80" s="3" t="s">
        <v>255</v>
      </c>
      <c r="D80" s="3" t="s">
        <v>257</v>
      </c>
      <c r="E80" s="3" t="s">
        <v>258</v>
      </c>
      <c r="F80" s="3" t="s">
        <v>266</v>
      </c>
      <c r="G80" s="3" t="s">
        <v>256</v>
      </c>
    </row>
    <row r="81" spans="1:7" x14ac:dyDescent="0.35">
      <c r="A81" t="s">
        <v>131</v>
      </c>
      <c r="B81" s="4" t="str">
        <f>_xlfn.XLOOKUP(A81,Scores!B:B,Scores!H:H)</f>
        <v/>
      </c>
      <c r="C81" s="4">
        <f>IF($B81&lt;1.5,$B81,0)</f>
        <v>0</v>
      </c>
      <c r="D81" s="4">
        <f>IF(AND($B81&gt;=1.5,$B81&lt;2.5),$B81,0)</f>
        <v>0</v>
      </c>
      <c r="E81" s="4">
        <f>IF(AND($B81&gt;=2.5,$B81&lt;3),$B81,0)</f>
        <v>0</v>
      </c>
      <c r="F81" s="4" t="str">
        <f>IF($B81&gt;=3,$B81,0)</f>
        <v/>
      </c>
      <c r="G81" s="4" t="str">
        <f>+B81</f>
        <v/>
      </c>
    </row>
    <row r="82" spans="1:7" x14ac:dyDescent="0.35">
      <c r="A82" t="s">
        <v>132</v>
      </c>
      <c r="B82" s="4" t="str">
        <f>_xlfn.XLOOKUP(A82,Scores!B:B,Scores!H:H)</f>
        <v/>
      </c>
      <c r="C82" s="4">
        <f t="shared" ref="C82:C85" si="26">IF($B82&lt;1.5,$B82,0)</f>
        <v>0</v>
      </c>
      <c r="D82" s="4">
        <f t="shared" ref="D82:D85" si="27">IF(AND($B82&gt;=1.5,$B82&lt;2.5),$B82,0)</f>
        <v>0</v>
      </c>
      <c r="E82" s="4">
        <f t="shared" ref="E82:E85" si="28">IF(AND($B82&gt;=2.5,$B82&lt;3),$B82,0)</f>
        <v>0</v>
      </c>
      <c r="F82" s="4" t="str">
        <f t="shared" ref="F82:F85" si="29">IF($B82&gt;=3,$B82,0)</f>
        <v/>
      </c>
      <c r="G82" s="4" t="str">
        <f t="shared" ref="G82:G85" si="30">+B82</f>
        <v/>
      </c>
    </row>
    <row r="83" spans="1:7" x14ac:dyDescent="0.35">
      <c r="A83" t="s">
        <v>139</v>
      </c>
      <c r="B83" s="4" t="str">
        <f>_xlfn.XLOOKUP(A83,Scores!B:B,Scores!H:H)</f>
        <v/>
      </c>
      <c r="C83" s="4">
        <f t="shared" si="26"/>
        <v>0</v>
      </c>
      <c r="D83" s="4">
        <f t="shared" si="27"/>
        <v>0</v>
      </c>
      <c r="E83" s="4">
        <f t="shared" si="28"/>
        <v>0</v>
      </c>
      <c r="F83" s="4" t="str">
        <f t="shared" si="29"/>
        <v/>
      </c>
      <c r="G83" s="4" t="str">
        <f t="shared" si="30"/>
        <v/>
      </c>
    </row>
    <row r="84" spans="1:7" x14ac:dyDescent="0.35">
      <c r="A84" t="s">
        <v>149</v>
      </c>
      <c r="B84" s="4" t="str">
        <f>_xlfn.XLOOKUP(A84,Scores!B:B,Scores!H:H)</f>
        <v/>
      </c>
      <c r="C84" s="4">
        <f t="shared" si="26"/>
        <v>0</v>
      </c>
      <c r="D84" s="4">
        <f t="shared" si="27"/>
        <v>0</v>
      </c>
      <c r="E84" s="4">
        <f t="shared" si="28"/>
        <v>0</v>
      </c>
      <c r="F84" s="4" t="str">
        <f t="shared" si="29"/>
        <v/>
      </c>
      <c r="G84" s="4" t="str">
        <f t="shared" si="30"/>
        <v/>
      </c>
    </row>
    <row r="85" spans="1:7" x14ac:dyDescent="0.35">
      <c r="A85" t="s">
        <v>151</v>
      </c>
      <c r="B85" s="4" t="str">
        <f>_xlfn.XLOOKUP(A85,Scores!B:B,Scores!H:H)</f>
        <v/>
      </c>
      <c r="C85" s="4">
        <f t="shared" si="26"/>
        <v>0</v>
      </c>
      <c r="D85" s="4">
        <f t="shared" si="27"/>
        <v>0</v>
      </c>
      <c r="E85" s="4">
        <f t="shared" si="28"/>
        <v>0</v>
      </c>
      <c r="F85" s="4" t="str">
        <f t="shared" si="29"/>
        <v/>
      </c>
      <c r="G85" s="4" t="str">
        <f t="shared" si="30"/>
        <v/>
      </c>
    </row>
    <row r="95" spans="1:7" x14ac:dyDescent="0.35">
      <c r="A95" s="22" t="str">
        <f>CONCATENATE(A7," (",B1,")")</f>
        <v>C2: Juiste lifecycle van documenten  (2026)</v>
      </c>
      <c r="B95">
        <f>+B1</f>
        <v>2026</v>
      </c>
      <c r="C95" s="3" t="s">
        <v>255</v>
      </c>
      <c r="D95" s="3" t="s">
        <v>257</v>
      </c>
      <c r="E95" s="3" t="s">
        <v>258</v>
      </c>
      <c r="F95" s="3" t="s">
        <v>266</v>
      </c>
      <c r="G95" s="3" t="s">
        <v>256</v>
      </c>
    </row>
    <row r="96" spans="1:7" x14ac:dyDescent="0.35">
      <c r="A96" t="s">
        <v>139</v>
      </c>
      <c r="B96" s="4" t="str">
        <f>_xlfn.XLOOKUP(A96,Scores!B:B,Scores!H:H)</f>
        <v/>
      </c>
      <c r="C96" s="4">
        <f>IF($B96&lt;1.5,$B96,0)</f>
        <v>0</v>
      </c>
      <c r="D96" s="4">
        <f>IF(AND($B96&gt;=1.5,$B96&lt;2.5),$B96,0)</f>
        <v>0</v>
      </c>
      <c r="E96" s="4">
        <f>IF(AND($B96&gt;=2.5,$B96&lt;3),$B96,0)</f>
        <v>0</v>
      </c>
      <c r="F96" s="4" t="str">
        <f>IF($B96&gt;=3,$B96,0)</f>
        <v/>
      </c>
      <c r="G96" s="4" t="str">
        <f>+B96</f>
        <v/>
      </c>
    </row>
    <row r="97" spans="1:7" x14ac:dyDescent="0.35">
      <c r="A97" t="s">
        <v>146</v>
      </c>
      <c r="B97" s="4" t="str">
        <f>_xlfn.XLOOKUP(A97,Scores!B:B,Scores!H:H)</f>
        <v/>
      </c>
      <c r="C97" s="4">
        <f t="shared" ref="C97:C99" si="31">IF($B97&lt;1.5,$B97,0)</f>
        <v>0</v>
      </c>
      <c r="D97" s="4">
        <f t="shared" ref="D97:D99" si="32">IF(AND($B97&gt;=1.5,$B97&lt;2.5),$B97,0)</f>
        <v>0</v>
      </c>
      <c r="E97" s="4">
        <f t="shared" ref="E97:E99" si="33">IF(AND($B97&gt;=2.5,$B97&lt;3),$B97,0)</f>
        <v>0</v>
      </c>
      <c r="F97" s="4" t="str">
        <f t="shared" ref="F97:F99" si="34">IF($B97&gt;=3,$B97,0)</f>
        <v/>
      </c>
      <c r="G97" s="4" t="str">
        <f t="shared" ref="G97:G99" si="35">+B97</f>
        <v/>
      </c>
    </row>
    <row r="98" spans="1:7" x14ac:dyDescent="0.35">
      <c r="A98" t="s">
        <v>147</v>
      </c>
      <c r="B98" s="4" t="str">
        <f>_xlfn.XLOOKUP(A98,Scores!B:B,Scores!H:H)</f>
        <v/>
      </c>
      <c r="C98" s="4">
        <f t="shared" si="31"/>
        <v>0</v>
      </c>
      <c r="D98" s="4">
        <f t="shared" si="32"/>
        <v>0</v>
      </c>
      <c r="E98" s="4">
        <f t="shared" si="33"/>
        <v>0</v>
      </c>
      <c r="F98" s="4" t="str">
        <f t="shared" si="34"/>
        <v/>
      </c>
      <c r="G98" s="4" t="str">
        <f t="shared" si="35"/>
        <v/>
      </c>
    </row>
    <row r="99" spans="1:7" x14ac:dyDescent="0.35">
      <c r="A99" t="s">
        <v>149</v>
      </c>
      <c r="B99" s="4" t="str">
        <f>_xlfn.XLOOKUP(A99,Scores!B:B,Scores!H:H)</f>
        <v/>
      </c>
      <c r="C99" s="4">
        <f t="shared" si="31"/>
        <v>0</v>
      </c>
      <c r="D99" s="4">
        <f t="shared" si="32"/>
        <v>0</v>
      </c>
      <c r="E99" s="4">
        <f t="shared" si="33"/>
        <v>0</v>
      </c>
      <c r="F99" s="4" t="str">
        <f t="shared" si="34"/>
        <v/>
      </c>
      <c r="G99" s="4" t="str">
        <f t="shared" si="35"/>
        <v/>
      </c>
    </row>
    <row r="109" spans="1:7" x14ac:dyDescent="0.35">
      <c r="A109" s="22" t="str">
        <f>CONCATENATE(A8," (",B1,")")</f>
        <v>D1: Informatie snel en eenvoudig vindbaar  (2026)</v>
      </c>
      <c r="B109">
        <f>+B1</f>
        <v>2026</v>
      </c>
      <c r="C109" s="3" t="s">
        <v>255</v>
      </c>
      <c r="D109" s="3" t="s">
        <v>257</v>
      </c>
      <c r="E109" s="3" t="s">
        <v>258</v>
      </c>
      <c r="F109" s="3" t="s">
        <v>266</v>
      </c>
      <c r="G109" s="3" t="s">
        <v>256</v>
      </c>
    </row>
    <row r="110" spans="1:7" x14ac:dyDescent="0.35">
      <c r="A110" t="s">
        <v>259</v>
      </c>
      <c r="B110" s="4" t="str">
        <f>_xlfn.XLOOKUP(A110,Scores!B:B,Scores!H:H)</f>
        <v/>
      </c>
      <c r="C110" s="4">
        <f>IF($B110&lt;1.5,$B110,0)</f>
        <v>0</v>
      </c>
      <c r="D110" s="4">
        <f>IF(AND($B110&gt;=1.5,$B110&lt;2.5),$B110,0)</f>
        <v>0</v>
      </c>
      <c r="E110" s="4">
        <f>IF(AND($B110&gt;=2.5,$B110&lt;3),$B110,0)</f>
        <v>0</v>
      </c>
      <c r="F110" s="4" t="str">
        <f>IF($B110&gt;=3,$B110,0)</f>
        <v/>
      </c>
      <c r="G110" s="4" t="str">
        <f>+B110</f>
        <v/>
      </c>
    </row>
    <row r="111" spans="1:7" x14ac:dyDescent="0.35">
      <c r="A111" t="s">
        <v>140</v>
      </c>
      <c r="B111" s="4" t="str">
        <f>_xlfn.XLOOKUP(A111,Scores!B:B,Scores!H:H)</f>
        <v/>
      </c>
      <c r="C111" s="4">
        <f t="shared" ref="C111:C114" si="36">IF($B111&lt;1.5,$B111,0)</f>
        <v>0</v>
      </c>
      <c r="D111" s="4">
        <f t="shared" ref="D111:D114" si="37">IF(AND($B111&gt;=1.5,$B111&lt;2.5),$B111,0)</f>
        <v>0</v>
      </c>
      <c r="E111" s="4">
        <f t="shared" ref="E111:E114" si="38">IF(AND($B111&gt;=2.5,$B111&lt;3),$B111,0)</f>
        <v>0</v>
      </c>
      <c r="F111" s="4" t="str">
        <f t="shared" ref="F111:F114" si="39">IF($B111&gt;=3,$B111,0)</f>
        <v/>
      </c>
      <c r="G111" s="4" t="str">
        <f t="shared" ref="G111:G114" si="40">+B111</f>
        <v/>
      </c>
    </row>
    <row r="112" spans="1:7" x14ac:dyDescent="0.35">
      <c r="A112" t="s">
        <v>141</v>
      </c>
      <c r="B112" s="4" t="str">
        <f>_xlfn.XLOOKUP(A112,Scores!B:B,Scores!H:H)</f>
        <v/>
      </c>
      <c r="C112" s="4">
        <f t="shared" si="36"/>
        <v>0</v>
      </c>
      <c r="D112" s="4">
        <f t="shared" si="37"/>
        <v>0</v>
      </c>
      <c r="E112" s="4">
        <f t="shared" si="38"/>
        <v>0</v>
      </c>
      <c r="F112" s="4" t="str">
        <f t="shared" si="39"/>
        <v/>
      </c>
      <c r="G112" s="4" t="str">
        <f t="shared" si="40"/>
        <v/>
      </c>
    </row>
    <row r="113" spans="1:7" x14ac:dyDescent="0.35">
      <c r="A113" t="s">
        <v>142</v>
      </c>
      <c r="B113" s="4" t="str">
        <f>_xlfn.XLOOKUP(A113,Scores!B:B,Scores!H:H)</f>
        <v/>
      </c>
      <c r="C113" s="4">
        <f t="shared" si="36"/>
        <v>0</v>
      </c>
      <c r="D113" s="4">
        <f t="shared" si="37"/>
        <v>0</v>
      </c>
      <c r="E113" s="4">
        <f t="shared" si="38"/>
        <v>0</v>
      </c>
      <c r="F113" s="4" t="str">
        <f t="shared" si="39"/>
        <v/>
      </c>
      <c r="G113" s="4" t="str">
        <f t="shared" si="40"/>
        <v/>
      </c>
    </row>
    <row r="114" spans="1:7" x14ac:dyDescent="0.35">
      <c r="A114" t="s">
        <v>147</v>
      </c>
      <c r="B114" s="4" t="str">
        <f>_xlfn.XLOOKUP(A114,Scores!B:B,Scores!H:H)</f>
        <v/>
      </c>
      <c r="C114" s="4">
        <f t="shared" si="36"/>
        <v>0</v>
      </c>
      <c r="D114" s="4">
        <f t="shared" si="37"/>
        <v>0</v>
      </c>
      <c r="E114" s="4">
        <f t="shared" si="38"/>
        <v>0</v>
      </c>
      <c r="F114" s="4" t="str">
        <f t="shared" si="39"/>
        <v/>
      </c>
      <c r="G114" s="4" t="str">
        <f t="shared" si="40"/>
        <v/>
      </c>
    </row>
    <row r="124" spans="1:7" x14ac:dyDescent="0.35">
      <c r="A124" s="22" t="str">
        <f>CONCATENATE(A9," (",B1,")")</f>
        <v>D2: Openbaarheid als norm  (2026)</v>
      </c>
      <c r="B124">
        <f>+B1</f>
        <v>2026</v>
      </c>
      <c r="C124" s="3" t="s">
        <v>255</v>
      </c>
      <c r="D124" s="3" t="s">
        <v>257</v>
      </c>
      <c r="E124" s="3" t="s">
        <v>258</v>
      </c>
      <c r="F124" s="3" t="s">
        <v>266</v>
      </c>
      <c r="G124" s="3" t="s">
        <v>256</v>
      </c>
    </row>
    <row r="125" spans="1:7" x14ac:dyDescent="0.35">
      <c r="A125" t="s">
        <v>260</v>
      </c>
      <c r="B125" s="4" t="str">
        <f>_xlfn.XLOOKUP(A125,Scores!B:B,Scores!H:H)</f>
        <v/>
      </c>
      <c r="C125" s="4">
        <f>IF($B125&lt;1.5,$B125,0)</f>
        <v>0</v>
      </c>
      <c r="D125" s="4">
        <f>IF(AND($B125&gt;=1.5,$B125&lt;2.5),$B125,0)</f>
        <v>0</v>
      </c>
      <c r="E125" s="4">
        <f>IF(AND($B125&gt;=2.5,$B125&lt;3),$B125,0)</f>
        <v>0</v>
      </c>
      <c r="F125" s="4" t="str">
        <f>IF($B125&gt;=3,$B125,0)</f>
        <v/>
      </c>
      <c r="G125" s="4" t="str">
        <f>+B125</f>
        <v/>
      </c>
    </row>
    <row r="126" spans="1:7" x14ac:dyDescent="0.35">
      <c r="A126" t="s">
        <v>139</v>
      </c>
      <c r="B126" s="4" t="str">
        <f>_xlfn.XLOOKUP(A126,Scores!B:B,Scores!H:H)</f>
        <v/>
      </c>
      <c r="C126" s="4">
        <f t="shared" ref="C126:C129" si="41">IF($B126&lt;1.5,$B126,0)</f>
        <v>0</v>
      </c>
      <c r="D126" s="4">
        <f t="shared" ref="D126:D129" si="42">IF(AND($B126&gt;=1.5,$B126&lt;2.5),$B126,0)</f>
        <v>0</v>
      </c>
      <c r="E126" s="4">
        <f t="shared" ref="E126:E129" si="43">IF(AND($B126&gt;=2.5,$B126&lt;3),$B126,0)</f>
        <v>0</v>
      </c>
      <c r="F126" s="4" t="str">
        <f t="shared" ref="F126:F129" si="44">IF($B126&gt;=3,$B126,0)</f>
        <v/>
      </c>
      <c r="G126" s="4" t="str">
        <f t="shared" ref="G126:G129" si="45">+B126</f>
        <v/>
      </c>
    </row>
    <row r="127" spans="1:7" x14ac:dyDescent="0.35">
      <c r="A127" t="s">
        <v>143</v>
      </c>
      <c r="B127" s="4" t="str">
        <f>_xlfn.XLOOKUP(A127,Scores!B:B,Scores!H:H)</f>
        <v/>
      </c>
      <c r="C127" s="4">
        <f t="shared" si="41"/>
        <v>0</v>
      </c>
      <c r="D127" s="4">
        <f t="shared" si="42"/>
        <v>0</v>
      </c>
      <c r="E127" s="4">
        <f t="shared" si="43"/>
        <v>0</v>
      </c>
      <c r="F127" s="4" t="str">
        <f t="shared" si="44"/>
        <v/>
      </c>
      <c r="G127" s="4" t="str">
        <f t="shared" si="45"/>
        <v/>
      </c>
    </row>
    <row r="128" spans="1:7" x14ac:dyDescent="0.35">
      <c r="A128" t="s">
        <v>144</v>
      </c>
      <c r="B128" s="4" t="str">
        <f>_xlfn.XLOOKUP(A128,Scores!B:B,Scores!H:H)</f>
        <v/>
      </c>
      <c r="C128" s="4">
        <f t="shared" si="41"/>
        <v>0</v>
      </c>
      <c r="D128" s="4">
        <f t="shared" si="42"/>
        <v>0</v>
      </c>
      <c r="E128" s="4">
        <f t="shared" si="43"/>
        <v>0</v>
      </c>
      <c r="F128" s="4" t="str">
        <f t="shared" si="44"/>
        <v/>
      </c>
      <c r="G128" s="4" t="str">
        <f t="shared" si="45"/>
        <v/>
      </c>
    </row>
    <row r="129" spans="1:7" x14ac:dyDescent="0.35">
      <c r="A129" t="s">
        <v>145</v>
      </c>
      <c r="B129" s="4" t="str">
        <f>_xlfn.XLOOKUP(A129,Scores!B:B,Scores!H:H)</f>
        <v/>
      </c>
      <c r="C129" s="4">
        <f t="shared" si="41"/>
        <v>0</v>
      </c>
      <c r="D129" s="4">
        <f t="shared" si="42"/>
        <v>0</v>
      </c>
      <c r="E129" s="4">
        <f t="shared" si="43"/>
        <v>0</v>
      </c>
      <c r="F129" s="4" t="str">
        <f t="shared" si="44"/>
        <v/>
      </c>
      <c r="G129" s="4" t="str">
        <f t="shared" si="45"/>
        <v/>
      </c>
    </row>
    <row r="138" spans="1:7" x14ac:dyDescent="0.35">
      <c r="A138" s="22" t="str">
        <f>CONCATENATE(A10," (",B1,")")</f>
        <v>E1: Veiligheid en privacy altijd voorop  (2026)</v>
      </c>
      <c r="B138">
        <f>+B1</f>
        <v>2026</v>
      </c>
      <c r="C138" s="3" t="s">
        <v>255</v>
      </c>
      <c r="D138" s="3" t="s">
        <v>257</v>
      </c>
      <c r="E138" s="3" t="s">
        <v>258</v>
      </c>
      <c r="F138" s="3" t="s">
        <v>266</v>
      </c>
      <c r="G138" s="3" t="s">
        <v>256</v>
      </c>
    </row>
    <row r="139" spans="1:7" x14ac:dyDescent="0.35">
      <c r="A139" t="s">
        <v>261</v>
      </c>
      <c r="B139" s="4" t="str">
        <f>_xlfn.XLOOKUP(A139,Scores!B:B,Scores!H:H)</f>
        <v/>
      </c>
      <c r="C139" s="4">
        <f>IF($B139&lt;1.5,$B139,0)</f>
        <v>0</v>
      </c>
      <c r="D139" s="4">
        <f>IF(AND($B139&gt;=1.5,$B139&lt;2.5),$B139,0)</f>
        <v>0</v>
      </c>
      <c r="E139" s="4">
        <f>IF(AND($B139&gt;=2.5,$B139&lt;3),$B139,0)</f>
        <v>0</v>
      </c>
      <c r="F139" s="4" t="str">
        <f>IF($B139&gt;=3,$B139,0)</f>
        <v/>
      </c>
      <c r="G139" s="4" t="str">
        <f>+B139</f>
        <v/>
      </c>
    </row>
    <row r="140" spans="1:7" x14ac:dyDescent="0.35">
      <c r="A140" t="s">
        <v>137</v>
      </c>
      <c r="B140" s="4" t="str">
        <f>_xlfn.XLOOKUP(A140,Scores!B:B,Scores!H:H)</f>
        <v/>
      </c>
      <c r="C140" s="4">
        <f t="shared" ref="C140:C145" si="46">IF($B140&lt;1.5,$B140,0)</f>
        <v>0</v>
      </c>
      <c r="D140" s="4">
        <f t="shared" ref="D140:D145" si="47">IF(AND($B140&gt;=1.5,$B140&lt;2.5),$B140,0)</f>
        <v>0</v>
      </c>
      <c r="E140" s="4">
        <f t="shared" ref="E140:E145" si="48">IF(AND($B140&gt;=2.5,$B140&lt;3),$B140,0)</f>
        <v>0</v>
      </c>
      <c r="F140" s="4" t="str">
        <f t="shared" ref="F140:F145" si="49">IF($B140&gt;=3,$B140,0)</f>
        <v/>
      </c>
      <c r="G140" s="4" t="str">
        <f t="shared" ref="G140:G145" si="50">+B140</f>
        <v/>
      </c>
    </row>
    <row r="141" spans="1:7" x14ac:dyDescent="0.35">
      <c r="A141" t="s">
        <v>139</v>
      </c>
      <c r="B141" s="4" t="str">
        <f>_xlfn.XLOOKUP(A141,Scores!B:B,Scores!H:H)</f>
        <v/>
      </c>
      <c r="C141" s="4">
        <f t="shared" si="46"/>
        <v>0</v>
      </c>
      <c r="D141" s="4">
        <f t="shared" si="47"/>
        <v>0</v>
      </c>
      <c r="E141" s="4">
        <f t="shared" si="48"/>
        <v>0</v>
      </c>
      <c r="F141" s="4" t="str">
        <f t="shared" si="49"/>
        <v/>
      </c>
      <c r="G141" s="4" t="str">
        <f t="shared" si="50"/>
        <v/>
      </c>
    </row>
    <row r="142" spans="1:7" x14ac:dyDescent="0.35">
      <c r="A142" t="s">
        <v>149</v>
      </c>
      <c r="B142" s="4" t="str">
        <f>_xlfn.XLOOKUP(A142,Scores!B:B,Scores!H:H)</f>
        <v/>
      </c>
      <c r="C142" s="4">
        <f t="shared" si="46"/>
        <v>0</v>
      </c>
      <c r="D142" s="4">
        <f t="shared" si="47"/>
        <v>0</v>
      </c>
      <c r="E142" s="4">
        <f t="shared" si="48"/>
        <v>0</v>
      </c>
      <c r="F142" s="4" t="str">
        <f t="shared" si="49"/>
        <v/>
      </c>
      <c r="G142" s="4" t="str">
        <f t="shared" si="50"/>
        <v/>
      </c>
    </row>
    <row r="143" spans="1:7" x14ac:dyDescent="0.35">
      <c r="A143" t="s">
        <v>155</v>
      </c>
      <c r="B143" s="4" t="str">
        <f>_xlfn.XLOOKUP(A143,Scores!B:B,Scores!H:H)</f>
        <v/>
      </c>
      <c r="C143" s="4">
        <f t="shared" si="46"/>
        <v>0</v>
      </c>
      <c r="D143" s="4">
        <f t="shared" si="47"/>
        <v>0</v>
      </c>
      <c r="E143" s="4">
        <f t="shared" si="48"/>
        <v>0</v>
      </c>
      <c r="F143" s="4" t="str">
        <f t="shared" si="49"/>
        <v/>
      </c>
      <c r="G143" s="4" t="str">
        <f t="shared" si="50"/>
        <v/>
      </c>
    </row>
    <row r="144" spans="1:7" x14ac:dyDescent="0.35">
      <c r="A144" t="s">
        <v>156</v>
      </c>
      <c r="B144" s="4" t="str">
        <f>_xlfn.XLOOKUP(A144,Scores!B:B,Scores!H:H)</f>
        <v/>
      </c>
      <c r="C144" s="4">
        <f t="shared" si="46"/>
        <v>0</v>
      </c>
      <c r="D144" s="4">
        <f t="shared" si="47"/>
        <v>0</v>
      </c>
      <c r="E144" s="4">
        <f t="shared" si="48"/>
        <v>0</v>
      </c>
      <c r="F144" s="4" t="str">
        <f t="shared" si="49"/>
        <v/>
      </c>
      <c r="G144" s="4" t="str">
        <f t="shared" si="50"/>
        <v/>
      </c>
    </row>
    <row r="145" spans="1:7" x14ac:dyDescent="0.35">
      <c r="A145" t="s">
        <v>157</v>
      </c>
      <c r="B145" s="4" t="str">
        <f>_xlfn.XLOOKUP(A145,Scores!B:B,Scores!H:H)</f>
        <v/>
      </c>
      <c r="C145" s="4">
        <f t="shared" si="46"/>
        <v>0</v>
      </c>
      <c r="D145" s="4">
        <f t="shared" si="47"/>
        <v>0</v>
      </c>
      <c r="E145" s="4">
        <f t="shared" si="48"/>
        <v>0</v>
      </c>
      <c r="F145" s="4" t="str">
        <f t="shared" si="49"/>
        <v/>
      </c>
      <c r="G145" s="4" t="str">
        <f t="shared" si="50"/>
        <v/>
      </c>
    </row>
    <row r="153" spans="1:7" x14ac:dyDescent="0.35">
      <c r="A153" s="22" t="str">
        <f>CONCATENATE(A11," (",B1,")")</f>
        <v>F1. De keten werkt als één (2026)</v>
      </c>
      <c r="B153">
        <f>+B1</f>
        <v>2026</v>
      </c>
      <c r="C153" s="3" t="s">
        <v>255</v>
      </c>
      <c r="D153" s="3" t="s">
        <v>257</v>
      </c>
      <c r="E153" s="3" t="s">
        <v>258</v>
      </c>
      <c r="F153" s="3" t="s">
        <v>266</v>
      </c>
      <c r="G153" s="3" t="s">
        <v>256</v>
      </c>
    </row>
    <row r="154" spans="1:7" x14ac:dyDescent="0.35">
      <c r="A154" t="s">
        <v>139</v>
      </c>
      <c r="B154" s="4" t="str">
        <f>_xlfn.XLOOKUP(A154,Scores!B:B,Scores!H:H)</f>
        <v/>
      </c>
      <c r="C154" s="4">
        <f>IF($B154&lt;1.5,$B154,0)</f>
        <v>0</v>
      </c>
      <c r="D154" s="4">
        <f>IF(AND($B154&gt;=1.5,$B154&lt;2.5),$B154,0)</f>
        <v>0</v>
      </c>
      <c r="E154" s="4">
        <f>IF(AND($B154&gt;=2.5,$B154&lt;3),$B154,0)</f>
        <v>0</v>
      </c>
      <c r="F154" s="4" t="str">
        <f>IF($B154&gt;=3,$B154,0)</f>
        <v/>
      </c>
      <c r="G154" s="4" t="str">
        <f>+B154</f>
        <v/>
      </c>
    </row>
    <row r="155" spans="1:7" x14ac:dyDescent="0.35">
      <c r="A155" t="s">
        <v>148</v>
      </c>
      <c r="B155" s="4" t="str">
        <f>_xlfn.XLOOKUP(A155,Scores!B:B,Scores!H:H)</f>
        <v/>
      </c>
      <c r="C155" s="4">
        <f t="shared" ref="C155:C157" si="51">IF($B155&lt;1.5,$B155,0)</f>
        <v>0</v>
      </c>
      <c r="D155" s="4">
        <f t="shared" ref="D155:D157" si="52">IF(AND($B155&gt;=1.5,$B155&lt;2.5),$B155,0)</f>
        <v>0</v>
      </c>
      <c r="E155" s="4">
        <f t="shared" ref="E155:E157" si="53">IF(AND($B155&gt;=2.5,$B155&lt;3),$B155,0)</f>
        <v>0</v>
      </c>
      <c r="F155" s="4" t="str">
        <f t="shared" ref="F155:F157" si="54">IF($B155&gt;=3,$B155,0)</f>
        <v/>
      </c>
      <c r="G155" s="4" t="str">
        <f t="shared" ref="G155:G157" si="55">+B155</f>
        <v/>
      </c>
    </row>
    <row r="156" spans="1:7" x14ac:dyDescent="0.35">
      <c r="A156" t="s">
        <v>150</v>
      </c>
      <c r="B156" s="4" t="str">
        <f>_xlfn.XLOOKUP(A156,Scores!B:B,Scores!H:H)</f>
        <v/>
      </c>
      <c r="C156" s="4">
        <f t="shared" si="51"/>
        <v>0</v>
      </c>
      <c r="D156" s="4">
        <f t="shared" si="52"/>
        <v>0</v>
      </c>
      <c r="E156" s="4">
        <f t="shared" si="53"/>
        <v>0</v>
      </c>
      <c r="F156" s="4" t="str">
        <f t="shared" si="54"/>
        <v/>
      </c>
      <c r="G156" s="4" t="str">
        <f t="shared" si="55"/>
        <v/>
      </c>
    </row>
    <row r="157" spans="1:7" x14ac:dyDescent="0.35">
      <c r="A157" t="s">
        <v>154</v>
      </c>
      <c r="B157" s="4" t="str">
        <f>_xlfn.XLOOKUP(A157,Scores!B:B,Scores!H:H)</f>
        <v/>
      </c>
      <c r="C157" s="4">
        <f t="shared" si="51"/>
        <v>0</v>
      </c>
      <c r="D157" s="4">
        <f t="shared" si="52"/>
        <v>0</v>
      </c>
      <c r="E157" s="4">
        <f t="shared" si="53"/>
        <v>0</v>
      </c>
      <c r="F157" s="4" t="str">
        <f t="shared" si="54"/>
        <v/>
      </c>
      <c r="G157" s="4" t="str">
        <f t="shared" si="55"/>
        <v/>
      </c>
    </row>
  </sheetData>
  <sheetProtection sheet="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6FAD-71D9-436B-89DF-894D2F435DF9}">
  <dimension ref="A3:J34"/>
  <sheetViews>
    <sheetView zoomScaleNormal="100" workbookViewId="0">
      <selection activeCell="I10" sqref="I10"/>
    </sheetView>
  </sheetViews>
  <sheetFormatPr defaultRowHeight="14.5" x14ac:dyDescent="0.35"/>
  <cols>
    <col min="1" max="1" width="9.54296875" customWidth="1"/>
    <col min="2" max="2" width="10.1796875" style="2" customWidth="1"/>
    <col min="4" max="7" width="23.1796875" customWidth="1"/>
    <col min="8" max="8" width="7.54296875" customWidth="1"/>
    <col min="9" max="9" width="14.54296875" customWidth="1"/>
    <col min="10" max="10" width="8.54296875" customWidth="1"/>
  </cols>
  <sheetData>
    <row r="3" spans="1:10" ht="16" x14ac:dyDescent="0.35">
      <c r="A3" t="s">
        <v>184</v>
      </c>
      <c r="B3" s="2" t="s">
        <v>183</v>
      </c>
      <c r="C3" t="s">
        <v>160</v>
      </c>
      <c r="D3" t="s">
        <v>189</v>
      </c>
      <c r="E3" t="s">
        <v>190</v>
      </c>
      <c r="F3" t="s">
        <v>191</v>
      </c>
      <c r="G3" t="s">
        <v>192</v>
      </c>
      <c r="H3" t="s">
        <v>159</v>
      </c>
      <c r="I3" s="5" t="s">
        <v>238</v>
      </c>
      <c r="J3" t="s">
        <v>193</v>
      </c>
    </row>
    <row r="4" spans="1:10" x14ac:dyDescent="0.35">
      <c r="A4" t="s">
        <v>29</v>
      </c>
      <c r="B4" s="2">
        <v>1</v>
      </c>
      <c r="C4" t="s">
        <v>161</v>
      </c>
      <c r="D4" t="s">
        <v>30</v>
      </c>
      <c r="E4" t="s">
        <v>31</v>
      </c>
      <c r="F4" t="s">
        <v>32</v>
      </c>
      <c r="G4" t="s">
        <v>33</v>
      </c>
      <c r="H4">
        <v>3</v>
      </c>
      <c r="I4" s="4">
        <v>1</v>
      </c>
      <c r="J4" s="15">
        <v>1</v>
      </c>
    </row>
    <row r="5" spans="1:10" x14ac:dyDescent="0.35">
      <c r="A5" t="s">
        <v>29</v>
      </c>
      <c r="B5" s="2">
        <v>2</v>
      </c>
      <c r="C5" t="s">
        <v>129</v>
      </c>
      <c r="D5" t="s">
        <v>34</v>
      </c>
      <c r="E5" t="s">
        <v>35</v>
      </c>
      <c r="F5" t="s">
        <v>36</v>
      </c>
      <c r="G5" t="s">
        <v>37</v>
      </c>
      <c r="H5">
        <v>3</v>
      </c>
      <c r="I5" s="4">
        <v>1</v>
      </c>
      <c r="J5" s="15">
        <v>1</v>
      </c>
    </row>
    <row r="6" spans="1:10" x14ac:dyDescent="0.35">
      <c r="A6" t="s">
        <v>29</v>
      </c>
      <c r="B6" s="2">
        <v>3</v>
      </c>
      <c r="C6" t="s">
        <v>162</v>
      </c>
      <c r="D6" t="s">
        <v>38</v>
      </c>
      <c r="E6" t="s">
        <v>39</v>
      </c>
      <c r="F6" t="s">
        <v>40</v>
      </c>
      <c r="G6" t="s">
        <v>41</v>
      </c>
      <c r="H6">
        <v>3</v>
      </c>
      <c r="I6" s="4">
        <v>1</v>
      </c>
      <c r="J6" s="15">
        <v>1</v>
      </c>
    </row>
    <row r="7" spans="1:10" x14ac:dyDescent="0.35">
      <c r="A7" t="s">
        <v>29</v>
      </c>
      <c r="B7" s="2">
        <v>4</v>
      </c>
      <c r="C7" t="s">
        <v>130</v>
      </c>
      <c r="D7" t="s">
        <v>42</v>
      </c>
      <c r="E7" t="s">
        <v>43</v>
      </c>
      <c r="F7" t="s">
        <v>0</v>
      </c>
      <c r="G7" t="s">
        <v>44</v>
      </c>
      <c r="H7">
        <v>3</v>
      </c>
      <c r="I7" s="4">
        <v>2</v>
      </c>
      <c r="J7" s="15">
        <v>2</v>
      </c>
    </row>
    <row r="8" spans="1:10" x14ac:dyDescent="0.35">
      <c r="A8" t="s">
        <v>29</v>
      </c>
      <c r="B8" s="2">
        <v>5</v>
      </c>
      <c r="C8" t="s">
        <v>45</v>
      </c>
      <c r="D8" t="s">
        <v>46</v>
      </c>
      <c r="E8" t="s">
        <v>47</v>
      </c>
      <c r="F8" t="s">
        <v>1</v>
      </c>
      <c r="G8" t="s">
        <v>48</v>
      </c>
      <c r="H8">
        <v>3</v>
      </c>
      <c r="I8" s="4">
        <v>2</v>
      </c>
      <c r="J8" s="15">
        <v>2</v>
      </c>
    </row>
    <row r="9" spans="1:10" x14ac:dyDescent="0.35">
      <c r="A9" t="s">
        <v>185</v>
      </c>
      <c r="B9" s="2">
        <v>6</v>
      </c>
      <c r="C9" t="s">
        <v>49</v>
      </c>
      <c r="D9" t="s">
        <v>2</v>
      </c>
      <c r="E9" t="s">
        <v>50</v>
      </c>
      <c r="F9" t="s">
        <v>3</v>
      </c>
      <c r="G9" t="s">
        <v>4</v>
      </c>
      <c r="H9">
        <v>3</v>
      </c>
      <c r="I9" s="4" t="s">
        <v>236</v>
      </c>
      <c r="J9" s="15" t="s">
        <v>236</v>
      </c>
    </row>
    <row r="10" spans="1:10" x14ac:dyDescent="0.35">
      <c r="A10" t="s">
        <v>185</v>
      </c>
      <c r="B10" s="2">
        <v>7</v>
      </c>
      <c r="C10" t="s">
        <v>163</v>
      </c>
      <c r="D10" t="s">
        <v>5</v>
      </c>
      <c r="E10" t="s">
        <v>51</v>
      </c>
      <c r="F10" t="s">
        <v>52</v>
      </c>
      <c r="G10" t="s">
        <v>6</v>
      </c>
      <c r="H10">
        <v>3</v>
      </c>
      <c r="I10" s="4">
        <v>1.3333333333333333</v>
      </c>
      <c r="J10" s="15">
        <v>1.3333333333333333</v>
      </c>
    </row>
    <row r="11" spans="1:10" x14ac:dyDescent="0.35">
      <c r="A11" t="s">
        <v>185</v>
      </c>
      <c r="B11" s="2">
        <v>8</v>
      </c>
      <c r="C11" t="s">
        <v>164</v>
      </c>
      <c r="D11" t="s">
        <v>64</v>
      </c>
      <c r="E11" t="s">
        <v>65</v>
      </c>
      <c r="F11" t="s">
        <v>66</v>
      </c>
      <c r="G11" t="s">
        <v>67</v>
      </c>
      <c r="H11">
        <v>3</v>
      </c>
      <c r="I11" s="4">
        <v>1</v>
      </c>
      <c r="J11" s="15">
        <v>1</v>
      </c>
    </row>
    <row r="12" spans="1:10" x14ac:dyDescent="0.35">
      <c r="A12" t="s">
        <v>185</v>
      </c>
      <c r="B12" s="2">
        <v>9</v>
      </c>
      <c r="C12" t="s">
        <v>165</v>
      </c>
      <c r="D12" t="s">
        <v>7</v>
      </c>
      <c r="E12" t="s">
        <v>65</v>
      </c>
      <c r="F12" t="s">
        <v>66</v>
      </c>
      <c r="G12" t="s">
        <v>67</v>
      </c>
      <c r="H12">
        <v>3</v>
      </c>
      <c r="I12" s="4">
        <v>1</v>
      </c>
      <c r="J12" s="15">
        <v>1</v>
      </c>
    </row>
    <row r="13" spans="1:10" x14ac:dyDescent="0.35">
      <c r="A13" t="s">
        <v>185</v>
      </c>
      <c r="B13" s="2">
        <v>10</v>
      </c>
      <c r="C13" t="s">
        <v>53</v>
      </c>
      <c r="D13" t="s">
        <v>8</v>
      </c>
      <c r="E13" t="s">
        <v>68</v>
      </c>
      <c r="F13" t="s">
        <v>69</v>
      </c>
      <c r="G13" t="s">
        <v>9</v>
      </c>
      <c r="H13">
        <v>3</v>
      </c>
      <c r="I13" s="4">
        <v>1</v>
      </c>
      <c r="J13" s="15">
        <v>1</v>
      </c>
    </row>
    <row r="14" spans="1:10" x14ac:dyDescent="0.35">
      <c r="A14" t="s">
        <v>185</v>
      </c>
      <c r="B14" s="2">
        <v>11</v>
      </c>
      <c r="C14" t="s">
        <v>166</v>
      </c>
      <c r="D14" t="s">
        <v>167</v>
      </c>
      <c r="E14" t="s">
        <v>70</v>
      </c>
      <c r="F14" t="s">
        <v>71</v>
      </c>
      <c r="G14" t="s">
        <v>72</v>
      </c>
      <c r="H14">
        <v>3</v>
      </c>
      <c r="I14" s="4">
        <v>1.3333333333333333</v>
      </c>
      <c r="J14" s="15">
        <v>1.3333333333333333</v>
      </c>
    </row>
    <row r="15" spans="1:10" x14ac:dyDescent="0.35">
      <c r="A15" t="s">
        <v>186</v>
      </c>
      <c r="B15" s="2">
        <v>12</v>
      </c>
      <c r="C15" t="s">
        <v>168</v>
      </c>
      <c r="D15" t="s">
        <v>169</v>
      </c>
      <c r="E15" t="s">
        <v>73</v>
      </c>
      <c r="F15" t="s">
        <v>74</v>
      </c>
      <c r="G15" t="s">
        <v>170</v>
      </c>
      <c r="H15">
        <v>3</v>
      </c>
      <c r="I15" s="4">
        <v>1.3333333333333333</v>
      </c>
      <c r="J15" s="15">
        <v>1.3333333333333333</v>
      </c>
    </row>
    <row r="16" spans="1:10" x14ac:dyDescent="0.35">
      <c r="A16" t="s">
        <v>186</v>
      </c>
      <c r="B16" s="2">
        <v>13</v>
      </c>
      <c r="C16" t="s">
        <v>54</v>
      </c>
      <c r="D16" t="s">
        <v>171</v>
      </c>
      <c r="E16" t="s">
        <v>11</v>
      </c>
      <c r="F16" t="s">
        <v>10</v>
      </c>
      <c r="G16" t="s">
        <v>12</v>
      </c>
      <c r="H16">
        <v>3</v>
      </c>
      <c r="I16" s="4">
        <v>1</v>
      </c>
      <c r="J16" s="15">
        <v>1</v>
      </c>
    </row>
    <row r="17" spans="1:10" x14ac:dyDescent="0.35">
      <c r="A17" t="s">
        <v>186</v>
      </c>
      <c r="B17" s="2">
        <v>14</v>
      </c>
      <c r="C17" t="s">
        <v>172</v>
      </c>
      <c r="D17" t="s">
        <v>13</v>
      </c>
      <c r="E17" t="s">
        <v>75</v>
      </c>
      <c r="F17" t="s">
        <v>14</v>
      </c>
      <c r="G17" t="s">
        <v>76</v>
      </c>
      <c r="H17">
        <v>3</v>
      </c>
      <c r="I17" s="4">
        <v>1</v>
      </c>
      <c r="J17" s="15">
        <v>1</v>
      </c>
    </row>
    <row r="18" spans="1:10" x14ac:dyDescent="0.35">
      <c r="A18" t="s">
        <v>186</v>
      </c>
      <c r="B18" s="2">
        <v>15</v>
      </c>
      <c r="C18" t="s">
        <v>55</v>
      </c>
      <c r="D18" t="s">
        <v>77</v>
      </c>
      <c r="E18" t="s">
        <v>78</v>
      </c>
      <c r="F18" t="s">
        <v>15</v>
      </c>
      <c r="G18" t="s">
        <v>79</v>
      </c>
      <c r="H18">
        <v>3</v>
      </c>
      <c r="I18" s="4">
        <v>2</v>
      </c>
      <c r="J18" s="15">
        <v>2</v>
      </c>
    </row>
    <row r="19" spans="1:10" x14ac:dyDescent="0.35">
      <c r="A19" t="s">
        <v>186</v>
      </c>
      <c r="B19" s="2">
        <v>16</v>
      </c>
      <c r="C19" t="s">
        <v>173</v>
      </c>
      <c r="D19" t="s">
        <v>80</v>
      </c>
      <c r="E19" t="s">
        <v>81</v>
      </c>
      <c r="F19" t="s">
        <v>82</v>
      </c>
      <c r="G19" t="s">
        <v>83</v>
      </c>
      <c r="H19">
        <v>3</v>
      </c>
      <c r="I19" s="4">
        <v>1</v>
      </c>
      <c r="J19" s="15">
        <v>1</v>
      </c>
    </row>
    <row r="20" spans="1:10" x14ac:dyDescent="0.35">
      <c r="A20" t="s">
        <v>186</v>
      </c>
      <c r="B20" s="2">
        <v>17</v>
      </c>
      <c r="C20" t="s">
        <v>56</v>
      </c>
      <c r="D20" t="s">
        <v>174</v>
      </c>
      <c r="E20" t="s">
        <v>84</v>
      </c>
      <c r="F20" t="s">
        <v>85</v>
      </c>
      <c r="G20" t="s">
        <v>86</v>
      </c>
      <c r="H20">
        <v>3</v>
      </c>
      <c r="I20" s="4">
        <v>1</v>
      </c>
      <c r="J20" s="15">
        <v>1</v>
      </c>
    </row>
    <row r="21" spans="1:10" x14ac:dyDescent="0.35">
      <c r="A21" t="s">
        <v>186</v>
      </c>
      <c r="B21" s="2">
        <v>18</v>
      </c>
      <c r="C21" t="s">
        <v>57</v>
      </c>
      <c r="D21" t="s">
        <v>16</v>
      </c>
      <c r="E21" t="s">
        <v>87</v>
      </c>
      <c r="F21" t="s">
        <v>88</v>
      </c>
      <c r="G21" t="s">
        <v>89</v>
      </c>
      <c r="H21">
        <v>3</v>
      </c>
      <c r="I21" s="4">
        <v>1</v>
      </c>
      <c r="J21" s="15">
        <v>1</v>
      </c>
    </row>
    <row r="22" spans="1:10" x14ac:dyDescent="0.35">
      <c r="A22" t="s">
        <v>186</v>
      </c>
      <c r="B22" s="2">
        <v>19</v>
      </c>
      <c r="C22" t="s">
        <v>58</v>
      </c>
      <c r="D22" t="s">
        <v>175</v>
      </c>
      <c r="E22" t="s">
        <v>90</v>
      </c>
      <c r="F22" t="s">
        <v>91</v>
      </c>
      <c r="G22" t="s">
        <v>92</v>
      </c>
      <c r="H22">
        <v>3</v>
      </c>
      <c r="I22" s="4">
        <v>1</v>
      </c>
      <c r="J22" s="15">
        <v>1</v>
      </c>
    </row>
    <row r="23" spans="1:10" x14ac:dyDescent="0.35">
      <c r="A23" t="s">
        <v>186</v>
      </c>
      <c r="B23" s="2">
        <v>20</v>
      </c>
      <c r="C23" t="s">
        <v>176</v>
      </c>
      <c r="D23" t="s">
        <v>93</v>
      </c>
      <c r="E23" t="s">
        <v>94</v>
      </c>
      <c r="F23" t="s">
        <v>95</v>
      </c>
      <c r="G23" t="s">
        <v>96</v>
      </c>
      <c r="H23">
        <v>3</v>
      </c>
      <c r="I23" s="4">
        <v>1</v>
      </c>
      <c r="J23" s="15">
        <v>1</v>
      </c>
    </row>
    <row r="24" spans="1:10" x14ac:dyDescent="0.35">
      <c r="A24" t="s">
        <v>187</v>
      </c>
      <c r="B24" s="2">
        <v>21</v>
      </c>
      <c r="C24" t="s">
        <v>59</v>
      </c>
      <c r="D24" t="s">
        <v>97</v>
      </c>
      <c r="E24" t="s">
        <v>98</v>
      </c>
      <c r="F24" t="s">
        <v>17</v>
      </c>
      <c r="G24" t="s">
        <v>18</v>
      </c>
      <c r="H24">
        <v>3</v>
      </c>
      <c r="I24" s="4">
        <v>1</v>
      </c>
      <c r="J24" s="15">
        <v>1</v>
      </c>
    </row>
    <row r="25" spans="1:10" x14ac:dyDescent="0.35">
      <c r="A25" t="s">
        <v>187</v>
      </c>
      <c r="B25" s="2">
        <v>22</v>
      </c>
      <c r="C25" t="s">
        <v>60</v>
      </c>
      <c r="D25" t="s">
        <v>99</v>
      </c>
      <c r="E25" t="s">
        <v>100</v>
      </c>
      <c r="F25" t="s">
        <v>101</v>
      </c>
      <c r="G25" t="s">
        <v>102</v>
      </c>
      <c r="H25">
        <v>3</v>
      </c>
      <c r="I25" s="4">
        <v>1</v>
      </c>
      <c r="J25" s="15">
        <v>1</v>
      </c>
    </row>
    <row r="26" spans="1:10" x14ac:dyDescent="0.35">
      <c r="A26" t="s">
        <v>187</v>
      </c>
      <c r="B26" s="2">
        <v>23</v>
      </c>
      <c r="C26" t="s">
        <v>61</v>
      </c>
      <c r="D26" t="s">
        <v>103</v>
      </c>
      <c r="E26" t="s">
        <v>104</v>
      </c>
      <c r="F26" t="s">
        <v>105</v>
      </c>
      <c r="G26" t="s">
        <v>106</v>
      </c>
      <c r="H26">
        <v>3</v>
      </c>
      <c r="I26" s="4">
        <v>1</v>
      </c>
      <c r="J26" s="15">
        <v>1</v>
      </c>
    </row>
    <row r="27" spans="1:10" x14ac:dyDescent="0.35">
      <c r="A27" t="s">
        <v>187</v>
      </c>
      <c r="B27" s="2">
        <v>24</v>
      </c>
      <c r="C27" t="s">
        <v>177</v>
      </c>
      <c r="D27" t="s">
        <v>107</v>
      </c>
      <c r="E27" t="s">
        <v>108</v>
      </c>
      <c r="F27" t="s">
        <v>109</v>
      </c>
      <c r="G27" t="s">
        <v>110</v>
      </c>
      <c r="H27">
        <v>3</v>
      </c>
      <c r="I27" s="4">
        <v>1</v>
      </c>
      <c r="J27" s="15">
        <v>1</v>
      </c>
    </row>
    <row r="28" spans="1:10" x14ac:dyDescent="0.35">
      <c r="A28" t="s">
        <v>188</v>
      </c>
      <c r="B28" s="2">
        <v>25</v>
      </c>
      <c r="C28" t="s">
        <v>62</v>
      </c>
      <c r="D28" t="s">
        <v>178</v>
      </c>
      <c r="E28" t="s">
        <v>111</v>
      </c>
      <c r="F28" t="s">
        <v>112</v>
      </c>
      <c r="G28" t="s">
        <v>113</v>
      </c>
      <c r="H28">
        <v>3</v>
      </c>
      <c r="I28" s="4">
        <v>2</v>
      </c>
      <c r="J28" s="15">
        <v>2</v>
      </c>
    </row>
    <row r="29" spans="1:10" x14ac:dyDescent="0.35">
      <c r="A29" t="s">
        <v>188</v>
      </c>
      <c r="B29" s="2">
        <v>26</v>
      </c>
      <c r="C29" t="s">
        <v>179</v>
      </c>
      <c r="D29" t="s">
        <v>114</v>
      </c>
      <c r="E29" t="s">
        <v>115</v>
      </c>
      <c r="F29" t="s">
        <v>116</v>
      </c>
      <c r="G29" t="s">
        <v>22</v>
      </c>
      <c r="H29">
        <v>3</v>
      </c>
      <c r="I29" s="4">
        <v>1</v>
      </c>
      <c r="J29" s="15">
        <v>1</v>
      </c>
    </row>
    <row r="30" spans="1:10" x14ac:dyDescent="0.35">
      <c r="A30" t="s">
        <v>188</v>
      </c>
      <c r="B30" s="2">
        <v>27</v>
      </c>
      <c r="C30" t="s">
        <v>63</v>
      </c>
      <c r="D30" t="s">
        <v>180</v>
      </c>
      <c r="E30" t="s">
        <v>23</v>
      </c>
      <c r="F30" t="s">
        <v>117</v>
      </c>
      <c r="G30" t="s">
        <v>118</v>
      </c>
      <c r="H30">
        <v>3</v>
      </c>
      <c r="I30" s="4" t="s">
        <v>236</v>
      </c>
      <c r="J30" s="15" t="s">
        <v>236</v>
      </c>
    </row>
    <row r="31" spans="1:10" x14ac:dyDescent="0.35">
      <c r="A31" t="s">
        <v>188</v>
      </c>
      <c r="B31" s="2">
        <v>28</v>
      </c>
      <c r="C31" t="s">
        <v>19</v>
      </c>
      <c r="D31" t="s">
        <v>181</v>
      </c>
      <c r="E31" t="s">
        <v>119</v>
      </c>
      <c r="F31" t="s">
        <v>24</v>
      </c>
      <c r="G31" t="s">
        <v>120</v>
      </c>
      <c r="H31">
        <v>3</v>
      </c>
      <c r="I31" s="4">
        <v>1</v>
      </c>
      <c r="J31" s="15">
        <v>1</v>
      </c>
    </row>
    <row r="32" spans="1:10" x14ac:dyDescent="0.35">
      <c r="A32" t="s">
        <v>188</v>
      </c>
      <c r="B32" s="2">
        <v>29</v>
      </c>
      <c r="C32" t="s">
        <v>20</v>
      </c>
      <c r="D32" t="s">
        <v>25</v>
      </c>
      <c r="E32" t="s">
        <v>121</v>
      </c>
      <c r="F32" t="s">
        <v>26</v>
      </c>
      <c r="G32" t="s">
        <v>27</v>
      </c>
      <c r="H32">
        <v>3</v>
      </c>
      <c r="I32" s="4">
        <v>1</v>
      </c>
      <c r="J32" s="15">
        <v>1</v>
      </c>
    </row>
    <row r="33" spans="1:10" x14ac:dyDescent="0.35">
      <c r="A33" t="s">
        <v>188</v>
      </c>
      <c r="B33" s="2">
        <v>30</v>
      </c>
      <c r="C33" t="s">
        <v>21</v>
      </c>
      <c r="D33" t="s">
        <v>122</v>
      </c>
      <c r="E33" t="s">
        <v>123</v>
      </c>
      <c r="F33" t="s">
        <v>124</v>
      </c>
      <c r="G33" t="s">
        <v>125</v>
      </c>
      <c r="H33">
        <v>3</v>
      </c>
      <c r="I33" s="4">
        <v>1</v>
      </c>
      <c r="J33" s="15">
        <v>1</v>
      </c>
    </row>
    <row r="34" spans="1:10" x14ac:dyDescent="0.35">
      <c r="A34" t="s">
        <v>188</v>
      </c>
      <c r="B34" s="2">
        <v>31</v>
      </c>
      <c r="C34" t="s">
        <v>182</v>
      </c>
      <c r="D34" t="s">
        <v>126</v>
      </c>
      <c r="E34" t="s">
        <v>127</v>
      </c>
      <c r="F34" t="s">
        <v>28</v>
      </c>
      <c r="G34" t="s">
        <v>128</v>
      </c>
      <c r="H34">
        <v>3</v>
      </c>
      <c r="I34" s="4">
        <v>1</v>
      </c>
      <c r="J34" s="15">
        <v>1</v>
      </c>
    </row>
  </sheetData>
  <phoneticPr fontId="3"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3505-F62B-4772-943A-4FD222AFD5AC}">
  <dimension ref="A2:D47"/>
  <sheetViews>
    <sheetView topLeftCell="A26" workbookViewId="0">
      <selection activeCell="A41" sqref="A41:D47"/>
    </sheetView>
  </sheetViews>
  <sheetFormatPr defaultRowHeight="14.5" x14ac:dyDescent="0.35"/>
  <cols>
    <col min="1" max="1" width="6.1796875" style="2" customWidth="1"/>
    <col min="2" max="2" width="58.453125" customWidth="1"/>
    <col min="3" max="3" width="14" style="1" customWidth="1"/>
    <col min="4" max="4" width="59.26953125" customWidth="1"/>
  </cols>
  <sheetData>
    <row r="2" spans="1:4" x14ac:dyDescent="0.35">
      <c r="A2" s="6" t="s">
        <v>194</v>
      </c>
      <c r="B2" s="7" t="s">
        <v>160</v>
      </c>
      <c r="C2" s="8" t="s">
        <v>237</v>
      </c>
      <c r="D2" s="9" t="s">
        <v>195</v>
      </c>
    </row>
    <row r="3" spans="1:4" ht="26" x14ac:dyDescent="0.35">
      <c r="A3" s="10">
        <v>6</v>
      </c>
      <c r="B3" s="11" t="s">
        <v>205</v>
      </c>
      <c r="C3" s="12" t="e">
        <f>_xlfn.XLOOKUP(A3,#REF!,#REF!)</f>
        <v>#REF!</v>
      </c>
      <c r="D3" s="11" t="s">
        <v>206</v>
      </c>
    </row>
    <row r="4" spans="1:4" ht="26" x14ac:dyDescent="0.35">
      <c r="A4" s="10">
        <v>7</v>
      </c>
      <c r="B4" s="11" t="s">
        <v>207</v>
      </c>
      <c r="C4" s="12" t="e">
        <f>_xlfn.XLOOKUP(A4,#REF!,#REF!)</f>
        <v>#REF!</v>
      </c>
      <c r="D4" s="11" t="s">
        <v>208</v>
      </c>
    </row>
    <row r="5" spans="1:4" ht="26" x14ac:dyDescent="0.35">
      <c r="A5" s="10">
        <v>8</v>
      </c>
      <c r="B5" s="11" t="s">
        <v>209</v>
      </c>
      <c r="C5" s="12" t="e">
        <f>_xlfn.XLOOKUP(A5,#REF!,#REF!)</f>
        <v>#REF!</v>
      </c>
      <c r="D5" s="11" t="s">
        <v>210</v>
      </c>
    </row>
    <row r="6" spans="1:4" ht="26" x14ac:dyDescent="0.35">
      <c r="A6" s="10">
        <v>9</v>
      </c>
      <c r="B6" s="11" t="s">
        <v>211</v>
      </c>
      <c r="C6" s="12" t="e">
        <f>_xlfn.XLOOKUP(A6,#REF!,#REF!)</f>
        <v>#REF!</v>
      </c>
      <c r="D6" s="11" t="s">
        <v>212</v>
      </c>
    </row>
    <row r="13" spans="1:4" x14ac:dyDescent="0.35">
      <c r="A13" s="6" t="s">
        <v>194</v>
      </c>
      <c r="B13" s="7" t="s">
        <v>160</v>
      </c>
      <c r="C13" s="8" t="s">
        <v>237</v>
      </c>
      <c r="D13" s="9" t="s">
        <v>195</v>
      </c>
    </row>
    <row r="14" spans="1:4" ht="26" x14ac:dyDescent="0.35">
      <c r="A14" s="10">
        <v>1</v>
      </c>
      <c r="B14" s="11" t="s">
        <v>196</v>
      </c>
      <c r="C14" s="12" t="e">
        <f>_xlfn.XLOOKUP(A14,#REF!,#REF!)</f>
        <v>#REF!</v>
      </c>
      <c r="D14" s="11" t="s">
        <v>197</v>
      </c>
    </row>
    <row r="15" spans="1:4" ht="26" x14ac:dyDescent="0.35">
      <c r="A15" s="10">
        <v>12</v>
      </c>
      <c r="B15" s="11" t="s">
        <v>198</v>
      </c>
      <c r="C15" s="12" t="e">
        <f>_xlfn.XLOOKUP(A15,#REF!,#REF!)</f>
        <v>#REF!</v>
      </c>
      <c r="D15" s="11" t="s">
        <v>199</v>
      </c>
    </row>
    <row r="16" spans="1:4" ht="26" x14ac:dyDescent="0.35">
      <c r="A16" s="10">
        <v>13</v>
      </c>
      <c r="B16" s="11" t="s">
        <v>200</v>
      </c>
      <c r="C16" s="12" t="e">
        <f>_xlfn.XLOOKUP(A16,#REF!,#REF!)</f>
        <v>#REF!</v>
      </c>
      <c r="D16" s="11" t="s">
        <v>201</v>
      </c>
    </row>
    <row r="17" spans="1:4" ht="26" x14ac:dyDescent="0.35">
      <c r="A17" s="13">
        <v>19</v>
      </c>
      <c r="B17" s="14" t="s">
        <v>202</v>
      </c>
      <c r="C17" s="12" t="e">
        <f>_xlfn.XLOOKUP(A17,#REF!,#REF!)</f>
        <v>#REF!</v>
      </c>
      <c r="D17" s="14" t="s">
        <v>203</v>
      </c>
    </row>
    <row r="18" spans="1:4" ht="26" x14ac:dyDescent="0.35">
      <c r="A18" s="10">
        <v>20</v>
      </c>
      <c r="B18" s="11" t="s">
        <v>204</v>
      </c>
      <c r="C18" s="12" t="e">
        <f>_xlfn.XLOOKUP(A18,#REF!,#REF!)</f>
        <v>#REF!</v>
      </c>
      <c r="D18" s="11" t="s">
        <v>239</v>
      </c>
    </row>
    <row r="23" spans="1:4" x14ac:dyDescent="0.35">
      <c r="A23" s="6" t="s">
        <v>194</v>
      </c>
      <c r="B23" s="7" t="s">
        <v>160</v>
      </c>
      <c r="C23" s="8" t="s">
        <v>237</v>
      </c>
      <c r="D23" s="9" t="s">
        <v>195</v>
      </c>
    </row>
    <row r="24" spans="1:4" ht="26" x14ac:dyDescent="0.35">
      <c r="A24" s="10">
        <v>15</v>
      </c>
      <c r="B24" s="11" t="s">
        <v>213</v>
      </c>
      <c r="C24" s="12" t="e">
        <f>_xlfn.XLOOKUP(A24,#REF!,#REF!)</f>
        <v>#REF!</v>
      </c>
      <c r="D24" s="11" t="s">
        <v>240</v>
      </c>
    </row>
    <row r="25" spans="1:4" x14ac:dyDescent="0.35">
      <c r="A25" s="10">
        <v>16</v>
      </c>
      <c r="B25" s="11" t="s">
        <v>214</v>
      </c>
      <c r="C25" s="12" t="e">
        <f>_xlfn.XLOOKUP(A25,#REF!,#REF!)</f>
        <v>#REF!</v>
      </c>
      <c r="D25" s="11" t="s">
        <v>241</v>
      </c>
    </row>
    <row r="26" spans="1:4" ht="26" x14ac:dyDescent="0.35">
      <c r="A26" s="10">
        <v>17</v>
      </c>
      <c r="B26" s="11" t="s">
        <v>215</v>
      </c>
      <c r="C26" s="12" t="e">
        <f>_xlfn.XLOOKUP(A26,#REF!,#REF!)</f>
        <v>#REF!</v>
      </c>
      <c r="D26" s="11" t="s">
        <v>216</v>
      </c>
    </row>
    <row r="27" spans="1:4" x14ac:dyDescent="0.35">
      <c r="A27" s="10">
        <v>18</v>
      </c>
      <c r="B27" s="11" t="s">
        <v>217</v>
      </c>
      <c r="C27" s="12" t="e">
        <f>_xlfn.XLOOKUP(A27,#REF!,#REF!)</f>
        <v>#REF!</v>
      </c>
      <c r="D27" s="11" t="s">
        <v>242</v>
      </c>
    </row>
    <row r="30" spans="1:4" x14ac:dyDescent="0.35">
      <c r="A30" s="6" t="s">
        <v>194</v>
      </c>
      <c r="B30" s="7" t="s">
        <v>160</v>
      </c>
      <c r="C30" s="8" t="s">
        <v>237</v>
      </c>
      <c r="D30" s="9" t="s">
        <v>195</v>
      </c>
    </row>
    <row r="31" spans="1:4" ht="20.149999999999999" customHeight="1" x14ac:dyDescent="0.35">
      <c r="A31" s="10">
        <v>14</v>
      </c>
      <c r="B31" s="11" t="s">
        <v>218</v>
      </c>
      <c r="C31" s="12" t="e">
        <f>_xlfn.XLOOKUP(A31,#REF!,#REF!)</f>
        <v>#REF!</v>
      </c>
      <c r="D31" s="11" t="s">
        <v>219</v>
      </c>
    </row>
    <row r="34" spans="1:4" x14ac:dyDescent="0.35">
      <c r="A34" s="6" t="s">
        <v>194</v>
      </c>
      <c r="B34" s="7" t="s">
        <v>160</v>
      </c>
      <c r="C34" s="8" t="s">
        <v>237</v>
      </c>
      <c r="D34" s="9" t="s">
        <v>195</v>
      </c>
    </row>
    <row r="35" spans="1:4" ht="26" x14ac:dyDescent="0.35">
      <c r="A35" s="10">
        <v>22</v>
      </c>
      <c r="B35" s="11" t="s">
        <v>220</v>
      </c>
      <c r="C35" s="12" t="e">
        <f>_xlfn.XLOOKUP(A35,#REF!,#REF!)</f>
        <v>#REF!</v>
      </c>
      <c r="D35" s="11" t="s">
        <v>243</v>
      </c>
    </row>
    <row r="36" spans="1:4" ht="26" x14ac:dyDescent="0.35">
      <c r="A36" s="10">
        <v>23</v>
      </c>
      <c r="B36" s="11" t="s">
        <v>221</v>
      </c>
      <c r="C36" s="12" t="e">
        <f>_xlfn.XLOOKUP(A36,#REF!,#REF!)</f>
        <v>#REF!</v>
      </c>
      <c r="D36" s="11" t="s">
        <v>244</v>
      </c>
    </row>
    <row r="37" spans="1:4" x14ac:dyDescent="0.35">
      <c r="A37" s="10">
        <v>24</v>
      </c>
      <c r="B37" s="11" t="s">
        <v>222</v>
      </c>
      <c r="C37" s="12" t="e">
        <f>_xlfn.XLOOKUP(A37,#REF!,#REF!)</f>
        <v>#REF!</v>
      </c>
      <c r="D37" s="11" t="s">
        <v>245</v>
      </c>
    </row>
    <row r="40" spans="1:4" x14ac:dyDescent="0.35">
      <c r="A40" s="6" t="s">
        <v>194</v>
      </c>
      <c r="B40" s="7" t="s">
        <v>160</v>
      </c>
      <c r="C40" s="8" t="s">
        <v>237</v>
      </c>
      <c r="D40" s="9" t="s">
        <v>195</v>
      </c>
    </row>
    <row r="41" spans="1:4" x14ac:dyDescent="0.35">
      <c r="A41" s="10">
        <v>25</v>
      </c>
      <c r="B41" s="11" t="s">
        <v>223</v>
      </c>
      <c r="C41" s="12" t="e">
        <f>_xlfn.XLOOKUP(A41,#REF!,#REF!)</f>
        <v>#REF!</v>
      </c>
      <c r="D41" s="11" t="s">
        <v>224</v>
      </c>
    </row>
    <row r="42" spans="1:4" x14ac:dyDescent="0.35">
      <c r="A42" s="10">
        <v>26</v>
      </c>
      <c r="B42" s="11" t="s">
        <v>225</v>
      </c>
      <c r="C42" s="12" t="e">
        <f>_xlfn.XLOOKUP(A42,#REF!,#REF!)</f>
        <v>#REF!</v>
      </c>
      <c r="D42" s="11" t="s">
        <v>226</v>
      </c>
    </row>
    <row r="43" spans="1:4" x14ac:dyDescent="0.35">
      <c r="A43" s="10">
        <v>27</v>
      </c>
      <c r="B43" s="11" t="s">
        <v>227</v>
      </c>
      <c r="C43" s="12" t="e">
        <f>_xlfn.XLOOKUP(A43,#REF!,#REF!)</f>
        <v>#REF!</v>
      </c>
      <c r="D43" s="11" t="s">
        <v>246</v>
      </c>
    </row>
    <row r="44" spans="1:4" x14ac:dyDescent="0.35">
      <c r="A44" s="13">
        <v>28</v>
      </c>
      <c r="B44" s="14" t="s">
        <v>228</v>
      </c>
      <c r="C44" s="12" t="e">
        <f>_xlfn.XLOOKUP(A44,#REF!,#REF!)</f>
        <v>#REF!</v>
      </c>
      <c r="D44" s="14" t="s">
        <v>229</v>
      </c>
    </row>
    <row r="45" spans="1:4" x14ac:dyDescent="0.35">
      <c r="A45" s="10">
        <v>29</v>
      </c>
      <c r="B45" s="11" t="s">
        <v>230</v>
      </c>
      <c r="C45" s="12" t="e">
        <f>_xlfn.XLOOKUP(A45,#REF!,#REF!)</f>
        <v>#REF!</v>
      </c>
      <c r="D45" s="11" t="s">
        <v>231</v>
      </c>
    </row>
    <row r="46" spans="1:4" x14ac:dyDescent="0.35">
      <c r="A46" s="10">
        <v>30</v>
      </c>
      <c r="B46" s="11" t="s">
        <v>232</v>
      </c>
      <c r="C46" s="12" t="e">
        <f>_xlfn.XLOOKUP(A46,#REF!,#REF!)</f>
        <v>#REF!</v>
      </c>
      <c r="D46" s="11" t="s">
        <v>233</v>
      </c>
    </row>
    <row r="47" spans="1:4" x14ac:dyDescent="0.35">
      <c r="A47" s="10">
        <v>31</v>
      </c>
      <c r="B47" s="11" t="s">
        <v>234</v>
      </c>
      <c r="C47" s="12" t="e">
        <f>_xlfn.XLOOKUP(A47,#REF!,#REF!)</f>
        <v>#REF!</v>
      </c>
      <c r="D47" s="11" t="s">
        <v>235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A80F79D3A8EF4CB490943A83406F8A" ma:contentTypeVersion="2" ma:contentTypeDescription="Een nieuw document maken." ma:contentTypeScope="" ma:versionID="15571976825090e0d13a516d7819d768">
  <xsd:schema xmlns:xsd="http://www.w3.org/2001/XMLSchema" xmlns:xs="http://www.w3.org/2001/XMLSchema" xmlns:p="http://schemas.microsoft.com/office/2006/metadata/properties" xmlns:ns2="6bc9ea8a-25f1-441d-9cd4-c3629914753e" targetNamespace="http://schemas.microsoft.com/office/2006/metadata/properties" ma:root="true" ma:fieldsID="85429f7b45a3ec9b5c2a7cb39beb6642" ns2:_="">
    <xsd:import namespace="6bc9ea8a-25f1-441d-9cd4-c3629914753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9ea8a-25f1-441d-9cd4-c3629914753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9CD9C1-DD65-411A-B6E4-345DC8F36495}">
  <ds:schemaRefs>
    <ds:schemaRef ds:uri="http://schemas.microsoft.com/office/2006/documentManagement/types"/>
    <ds:schemaRef ds:uri="6bc9ea8a-25f1-441d-9cd4-c3629914753e"/>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96D3F40-B09B-413C-95DA-957684FEF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c9ea8a-25f1-441d-9cd4-c362991475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45E78F-CC9C-43F5-96BF-A9C91F3D8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Scores</vt:lpstr>
      <vt:lpstr>Overzicht per IHH principe</vt:lpstr>
      <vt:lpstr>Analyse</vt: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van der Walle</dc:creator>
  <cp:lastModifiedBy>Olaf van der Walle</cp:lastModifiedBy>
  <cp:lastPrinted>2021-05-08T13:06:43Z</cp:lastPrinted>
  <dcterms:created xsi:type="dcterms:W3CDTF">2021-05-08T06:30:26Z</dcterms:created>
  <dcterms:modified xsi:type="dcterms:W3CDTF">2026-03-25T11:58:54Z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0x0101003FA80F79D3A8EF4CB490943A83406F8A</vt:lpwstr>
  </property>
</Properties>
</file>